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rogram Review\2019-20\Data\Division Reports\Spring Terms 2019-20\Career &amp; Technical Education Spring Terms 2019-20\"/>
    </mc:Choice>
  </mc:AlternateContent>
  <bookViews>
    <workbookView xWindow="28680" yWindow="555" windowWidth="29040" windowHeight="18240" tabRatio="756"/>
  </bookViews>
  <sheets>
    <sheet name="Definitions" sheetId="10" r:id="rId1"/>
    <sheet name="Student Characteristics" sheetId="11" r:id="rId2"/>
    <sheet name="Success Rates by Demographics" sheetId="3" r:id="rId3"/>
    <sheet name="Success Rates by Course" sheetId="1" r:id="rId4"/>
    <sheet name="Success Rates by DE Status" sheetId="7" r:id="rId5"/>
    <sheet name="Success Rates by DE &amp; Race" sheetId="9" r:id="rId6"/>
    <sheet name="Productivity" sheetId="4" r:id="rId7"/>
  </sheets>
  <definedNames>
    <definedName name="_xlnm.Print_Area" localSheetId="0">Definitions!$A$1:$B$24</definedName>
    <definedName name="_xlnm.Print_Area" localSheetId="3">'Success Rates by Course'!$A$1:$H$77</definedName>
    <definedName name="_xlnm.Print_Area" localSheetId="5">'Success Rates by DE &amp; Race'!$A$1:$T$57</definedName>
    <definedName name="_xlnm.Print_Area" localSheetId="4">'Success Rates by DE Status'!$A$1:$H$20</definedName>
    <definedName name="_xlnm.Print_Titles" localSheetId="3">'Success Rates by Course'!$11:$11</definedName>
    <definedName name="_xlnm.Print_Titles" localSheetId="5">'Success Rates by DE &amp; Race'!$A:$B</definedName>
    <definedName name="_xlnm.Print_Titles" localSheetId="2">'Success Rates by Demographics'!$23:$23</definedName>
    <definedName name="Sparkline20_24">'Student Characteristics'!$B$21,'Student Characteristics'!$D$21,'Student Characteristics'!$F$21,'Student Characteristics'!$H$21,'Student Characteristics'!$J$21</definedName>
    <definedName name="Sparkline20Younger">'Student Characteristics'!$B$20,'Student Characteristics'!$D$20,'Student Characteristics'!$F$20,'Student Characteristics'!$H$20,'Student Characteristics'!$J$20</definedName>
    <definedName name="Sparkline25_39">'Student Characteristics'!$B$22,'Student Characteristics'!$D$22,'Student Characteristics'!$F$22,'Student Characteristics'!$H$22,'Student Characteristics'!$J$22</definedName>
    <definedName name="Sparkline40">'Student Characteristics'!$B$23,'Student Characteristics'!$D$23,'Student Characteristics'!$F$23,'Student Characteristics'!$H$23,'Student Characteristics'!$J$23</definedName>
    <definedName name="SparklineAfricanAmerican">'Student Characteristics'!$B$9,'Student Characteristics'!$D$9,'Student Characteristics'!$F$9,'Student Characteristics'!$H$9,'Student Characteristics'!$J$9</definedName>
    <definedName name="SparklineAmericanIndian">'Student Characteristics'!$B$10,'Student Characteristics'!$D$10,'Student Characteristics'!$F$10,'Student Characteristics'!$H$10,'Student Characteristics'!$J$10</definedName>
    <definedName name="SparklineAsian">'Student Characteristics'!$B$11,'Student Characteristics'!$D$11,'Student Characteristics'!$F$11,'Student Characteristics'!$H$11,'Student Characteristics'!$J$11</definedName>
    <definedName name="SparklineCertificateOnly">'Student Characteristics'!$B$29,'Student Characteristics'!$D$29,'Student Characteristics'!$F$29,'Student Characteristics'!$H$29,'Student Characteristics'!$J$29</definedName>
    <definedName name="SparklineDegreeOnly">'Student Characteristics'!$B$28,'Student Characteristics'!$D$28,'Student Characteristics'!$F$28,'Student Characteristics'!$H$28,'Student Characteristics'!$J$28</definedName>
    <definedName name="SparklineFemale">'Student Characteristics'!$B$4,'Student Characteristics'!$D$4,'Student Characteristics'!$F$4,'Student Characteristics'!$H$4,'Student Characteristics'!$J$4</definedName>
    <definedName name="SparklineFilipino">'Student Characteristics'!$B$12,'Student Characteristics'!$D$12,'Student Characteristics'!$F$12,'Student Characteristics'!$H$12,'Student Characteristics'!$J$12</definedName>
    <definedName name="SparklineFT">'Student Characteristics'!$B$34,'Student Characteristics'!$D$34,'Student Characteristics'!$F$34,'Student Characteristics'!$H$34,'Student Characteristics'!$J$34</definedName>
    <definedName name="SparklineLatino">'Student Characteristics'!$B$13,'Student Characteristics'!$D$13,'Student Characteristics'!$F$13,'Student Characteristics'!$H$13,'Student Characteristics'!$J$13</definedName>
    <definedName name="SparklineMale">'Student Characteristics'!$B$5,'Student Characteristics'!$D$5,'Student Characteristics'!$F$5,'Student Characteristics'!$H$5,'Student Characteristics'!$J$5</definedName>
    <definedName name="SparklineMultipleRaces">'Student Characteristics'!$B$16,'Student Characteristics'!$D$16,'Student Characteristics'!$F$16,'Student Characteristics'!$H$16,'Student Characteristics'!$J$16</definedName>
    <definedName name="SparklineNoDegree">'Student Characteristics'!$B$27,'Student Characteristics'!$D$27,'Student Characteristics'!$F$27,'Student Characteristics'!$H$27,'Student Characteristics'!$J$27</definedName>
    <definedName name="SparklineOtherGoal">'Student Characteristics'!$B$30,'Student Characteristics'!$D$30,'Student Characteristics'!$F$30,'Student Characteristics'!$H$30,'Student Characteristics'!$J$30</definedName>
    <definedName name="SparklinePI">'Student Characteristics'!$B$14,'Student Characteristics'!$D$14,'Student Characteristics'!$F$14,'Student Characteristics'!$H$14,'Student Characteristics'!$J$14</definedName>
    <definedName name="SparklinePT">'Student Characteristics'!$B$33,'Student Characteristics'!$D$33,'Student Characteristics'!$F$33,'Student Characteristics'!$H$33,'Student Characteristics'!$J$33</definedName>
    <definedName name="SparklinePTFTTotal">'Student Characteristics'!$B$35,'Student Characteristics'!$D$35,'Student Characteristics'!$F$35,'Student Characteristics'!$H$35,'Student Characteristics'!$J$35</definedName>
    <definedName name="SparklineTotalAge">'Student Characteristics'!$B$24,'Student Characteristics'!$D$24,'Student Characteristics'!$F$24,'Student Characteristics'!$H$24,'Student Characteristics'!$J$24</definedName>
    <definedName name="SparklineTotalGender">'Student Characteristics'!$B$7,'Student Characteristics'!$D$7,'Student Characteristics'!$F$7,'Student Characteristics'!$H$7,'Student Characteristics'!$J$7</definedName>
    <definedName name="SparklineTotalGoal">'Student Characteristics'!$B$31,'Student Characteristics'!$D$31,'Student Characteristics'!$F$31,'Student Characteristics'!$H$31,'Student Characteristics'!$J$31</definedName>
    <definedName name="SparklineTotalRace">'Student Characteristics'!$B$18,'Student Characteristics'!$D$18,'Student Characteristics'!$F$18,'Student Characteristics'!$H$18,'Student Characteristics'!$J$18</definedName>
    <definedName name="SparklineTransferDegree">'Student Characteristics'!$B$26,'Student Characteristics'!$D$26,'Student Characteristics'!$F$26,'Student Characteristics'!$H$26,'Student Characteristics'!$J$26</definedName>
    <definedName name="SparklineTransferNoDegree">'Student Characteristics'!$B$27,'Student Characteristics'!$D$27,'Student Characteristics'!$F$27,'Student Characteristics'!$H$27,'Student Characteristics'!$J$27</definedName>
    <definedName name="SparklineUnknownGender">'Student Characteristics'!$B$6,'Student Characteristics'!$D$6,'Student Characteristics'!$F$6,'Student Characteristics'!$H$6,'Student Characteristics'!$J$6</definedName>
    <definedName name="SparklineUnknownRace">'Student Characteristics'!$B$17,'Student Characteristics'!$D$17,'Student Characteristics'!$F$17,'Student Characteristics'!$H$17,'Student Characteristics'!$J$17</definedName>
    <definedName name="SparklineWhite">'Student Characteristics'!$B$15,'Student Characteristics'!$D$15,'Student Characteristics'!$F$15,'Student Characteristics'!$H$15,'Student Characteristics'!$J$15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77" i="1" l="1"/>
  <c r="D77" i="1"/>
  <c r="C77" i="1"/>
  <c r="F71" i="1"/>
  <c r="D71" i="1"/>
  <c r="C71" i="1"/>
  <c r="F65" i="1"/>
  <c r="D65" i="1"/>
  <c r="C65" i="1"/>
  <c r="F59" i="1"/>
  <c r="D59" i="1"/>
  <c r="C59" i="1"/>
  <c r="G65" i="1" l="1"/>
  <c r="E77" i="1"/>
  <c r="G77" i="1"/>
  <c r="E71" i="1"/>
  <c r="G59" i="1"/>
  <c r="E59" i="1"/>
  <c r="G71" i="1"/>
  <c r="E65" i="1"/>
  <c r="J35" i="11" l="1"/>
  <c r="K33" i="11" s="1"/>
  <c r="H35" i="11"/>
  <c r="I33" i="11" s="1"/>
  <c r="F35" i="11"/>
  <c r="G33" i="11" s="1"/>
  <c r="D35" i="11"/>
  <c r="E34" i="11" s="1"/>
  <c r="B35" i="11"/>
  <c r="C34" i="11" s="1"/>
  <c r="L34" i="11"/>
  <c r="G34" i="11"/>
  <c r="L33" i="11"/>
  <c r="J31" i="11"/>
  <c r="H31" i="11"/>
  <c r="I30" i="11" s="1"/>
  <c r="F31" i="11"/>
  <c r="G28" i="11" s="1"/>
  <c r="D31" i="11"/>
  <c r="E28" i="11" s="1"/>
  <c r="B31" i="11"/>
  <c r="C30" i="11" s="1"/>
  <c r="L30" i="11"/>
  <c r="L29" i="11"/>
  <c r="K29" i="11"/>
  <c r="L28" i="11"/>
  <c r="I28" i="11"/>
  <c r="L27" i="11"/>
  <c r="L26" i="11"/>
  <c r="I26" i="11"/>
  <c r="J24" i="11"/>
  <c r="H24" i="11"/>
  <c r="I21" i="11" s="1"/>
  <c r="F24" i="11"/>
  <c r="G22" i="11" s="1"/>
  <c r="D24" i="11"/>
  <c r="E20" i="11" s="1"/>
  <c r="B24" i="11"/>
  <c r="C21" i="11" s="1"/>
  <c r="L23" i="11"/>
  <c r="I23" i="11"/>
  <c r="G23" i="11"/>
  <c r="L22" i="11"/>
  <c r="I22" i="11"/>
  <c r="L21" i="11"/>
  <c r="L20" i="11"/>
  <c r="I20" i="11"/>
  <c r="G20" i="11"/>
  <c r="J18" i="11"/>
  <c r="K14" i="11" s="1"/>
  <c r="H18" i="11"/>
  <c r="I16" i="11" s="1"/>
  <c r="F18" i="11"/>
  <c r="G11" i="11" s="1"/>
  <c r="D18" i="11"/>
  <c r="E12" i="11" s="1"/>
  <c r="B18" i="11"/>
  <c r="C16" i="11" s="1"/>
  <c r="L17" i="11"/>
  <c r="L16" i="11"/>
  <c r="L15" i="11"/>
  <c r="L14" i="11"/>
  <c r="L13" i="11"/>
  <c r="L12" i="11"/>
  <c r="L11" i="11"/>
  <c r="L10" i="11"/>
  <c r="L9" i="11"/>
  <c r="J7" i="11"/>
  <c r="L7" i="11" s="1"/>
  <c r="H7" i="11"/>
  <c r="I6" i="11" s="1"/>
  <c r="F7" i="11"/>
  <c r="G4" i="11" s="1"/>
  <c r="D7" i="11"/>
  <c r="E4" i="11" s="1"/>
  <c r="B7" i="11"/>
  <c r="C6" i="11" s="1"/>
  <c r="L6" i="11"/>
  <c r="L5" i="11"/>
  <c r="C5" i="11"/>
  <c r="L4" i="11"/>
  <c r="C4" i="11"/>
  <c r="G16" i="11" l="1"/>
  <c r="G17" i="11"/>
  <c r="G35" i="11"/>
  <c r="C29" i="11"/>
  <c r="L31" i="11"/>
  <c r="G10" i="11"/>
  <c r="E33" i="11"/>
  <c r="E35" i="11" s="1"/>
  <c r="I17" i="11"/>
  <c r="C14" i="11"/>
  <c r="C10" i="11"/>
  <c r="G14" i="11"/>
  <c r="I14" i="11"/>
  <c r="G21" i="11"/>
  <c r="I11" i="11"/>
  <c r="I34" i="11"/>
  <c r="I35" i="11" s="1"/>
  <c r="L35" i="11"/>
  <c r="K27" i="11"/>
  <c r="K26" i="11"/>
  <c r="K30" i="11"/>
  <c r="I29" i="11"/>
  <c r="I27" i="11"/>
  <c r="G30" i="11"/>
  <c r="G26" i="11"/>
  <c r="E29" i="11"/>
  <c r="E27" i="11"/>
  <c r="E26" i="11"/>
  <c r="E30" i="11"/>
  <c r="C28" i="11"/>
  <c r="C27" i="11"/>
  <c r="I24" i="11"/>
  <c r="G24" i="11"/>
  <c r="E22" i="11"/>
  <c r="L24" i="11"/>
  <c r="I13" i="11"/>
  <c r="I9" i="11"/>
  <c r="I12" i="11"/>
  <c r="I15" i="11"/>
  <c r="I10" i="11"/>
  <c r="G9" i="11"/>
  <c r="G12" i="11"/>
  <c r="K16" i="11"/>
  <c r="K12" i="11"/>
  <c r="G15" i="11"/>
  <c r="G13" i="11"/>
  <c r="E9" i="11"/>
  <c r="E14" i="11"/>
  <c r="E15" i="11"/>
  <c r="E16" i="11"/>
  <c r="E11" i="11"/>
  <c r="E13" i="11"/>
  <c r="E17" i="11"/>
  <c r="E10" i="11"/>
  <c r="K5" i="11"/>
  <c r="K6" i="11"/>
  <c r="I4" i="11"/>
  <c r="E5" i="11"/>
  <c r="E7" i="11" s="1"/>
  <c r="E6" i="11"/>
  <c r="C7" i="11"/>
  <c r="G5" i="11"/>
  <c r="C23" i="11"/>
  <c r="I5" i="11"/>
  <c r="K9" i="11"/>
  <c r="C11" i="11"/>
  <c r="K13" i="11"/>
  <c r="C15" i="11"/>
  <c r="K17" i="11"/>
  <c r="E23" i="11"/>
  <c r="C26" i="11"/>
  <c r="G27" i="11"/>
  <c r="K28" i="11"/>
  <c r="K31" i="11" s="1"/>
  <c r="G6" i="11"/>
  <c r="C20" i="11"/>
  <c r="K22" i="11"/>
  <c r="K20" i="11"/>
  <c r="C22" i="11"/>
  <c r="C33" i="11"/>
  <c r="C35" i="11" s="1"/>
  <c r="K4" i="11"/>
  <c r="K23" i="11"/>
  <c r="K34" i="11"/>
  <c r="K35" i="11" s="1"/>
  <c r="C9" i="11"/>
  <c r="K11" i="11"/>
  <c r="C13" i="11"/>
  <c r="K15" i="11"/>
  <c r="C17" i="11"/>
  <c r="L18" i="11"/>
  <c r="E21" i="11"/>
  <c r="G29" i="11"/>
  <c r="K10" i="11"/>
  <c r="C12" i="11"/>
  <c r="K21" i="11"/>
  <c r="I7" i="11" l="1"/>
  <c r="C31" i="11"/>
  <c r="I31" i="11"/>
  <c r="K7" i="11"/>
  <c r="G31" i="11"/>
  <c r="E31" i="11"/>
  <c r="E24" i="11"/>
  <c r="I18" i="11"/>
  <c r="G18" i="11"/>
  <c r="E18" i="11"/>
  <c r="G7" i="11"/>
  <c r="C24" i="11"/>
  <c r="K18" i="11"/>
  <c r="K24" i="11"/>
  <c r="C18" i="11"/>
  <c r="D8" i="3"/>
  <c r="C8" i="3"/>
  <c r="F53" i="1" l="1"/>
  <c r="D53" i="1"/>
  <c r="C53" i="1"/>
  <c r="G53" i="1" s="1"/>
  <c r="F47" i="1"/>
  <c r="D47" i="1"/>
  <c r="C47" i="1"/>
  <c r="F41" i="1"/>
  <c r="D41" i="1"/>
  <c r="C41" i="1"/>
  <c r="F35" i="1"/>
  <c r="D35" i="1"/>
  <c r="C35" i="1"/>
  <c r="F29" i="1"/>
  <c r="D29" i="1"/>
  <c r="C29" i="1"/>
  <c r="F23" i="1"/>
  <c r="D23" i="1"/>
  <c r="C23" i="1"/>
  <c r="F17" i="1"/>
  <c r="D17" i="1"/>
  <c r="C17" i="1"/>
  <c r="G17" i="1" s="1"/>
  <c r="F77" i="3"/>
  <c r="D77" i="3"/>
  <c r="C77" i="3"/>
  <c r="F71" i="3"/>
  <c r="D71" i="3"/>
  <c r="C71" i="3"/>
  <c r="F65" i="3"/>
  <c r="D65" i="3"/>
  <c r="C65" i="3"/>
  <c r="F59" i="3"/>
  <c r="D59" i="3"/>
  <c r="E59" i="3" s="1"/>
  <c r="C59" i="3"/>
  <c r="F53" i="3"/>
  <c r="D53" i="3"/>
  <c r="C53" i="3"/>
  <c r="F47" i="3"/>
  <c r="D47" i="3"/>
  <c r="C47" i="3"/>
  <c r="F41" i="3"/>
  <c r="G41" i="3" s="1"/>
  <c r="D41" i="3"/>
  <c r="C41" i="3"/>
  <c r="F35" i="3"/>
  <c r="D35" i="3"/>
  <c r="C35" i="3"/>
  <c r="F29" i="3"/>
  <c r="D29" i="3"/>
  <c r="C29" i="3"/>
  <c r="F22" i="3"/>
  <c r="D22" i="3"/>
  <c r="C22" i="3"/>
  <c r="F16" i="3"/>
  <c r="D16" i="3"/>
  <c r="C16" i="3"/>
  <c r="F9" i="1"/>
  <c r="D9" i="1"/>
  <c r="C9" i="1"/>
  <c r="F8" i="3"/>
  <c r="F20" i="7"/>
  <c r="D20" i="7"/>
  <c r="C20" i="7"/>
  <c r="C14" i="7"/>
  <c r="D14" i="7"/>
  <c r="E14" i="7" s="1"/>
  <c r="F14" i="7"/>
  <c r="G14" i="7" s="1"/>
  <c r="F8" i="7"/>
  <c r="D8" i="7"/>
  <c r="C8" i="7"/>
  <c r="R57" i="9"/>
  <c r="L57" i="9"/>
  <c r="L51" i="9"/>
  <c r="M51" i="9" s="1"/>
  <c r="L45" i="9"/>
  <c r="L39" i="9"/>
  <c r="L33" i="9"/>
  <c r="L27" i="9"/>
  <c r="L21" i="9"/>
  <c r="L9" i="9"/>
  <c r="I9" i="9"/>
  <c r="I15" i="9"/>
  <c r="C21" i="9"/>
  <c r="C15" i="9"/>
  <c r="C9" i="9"/>
  <c r="C33" i="9"/>
  <c r="C39" i="9"/>
  <c r="C45" i="9"/>
  <c r="C51" i="9"/>
  <c r="P57" i="9"/>
  <c r="O57" i="9"/>
  <c r="M57" i="9"/>
  <c r="J57" i="9"/>
  <c r="K57" i="9" s="1"/>
  <c r="I57" i="9"/>
  <c r="F57" i="9"/>
  <c r="D57" i="9"/>
  <c r="C57" i="9"/>
  <c r="R45" i="9"/>
  <c r="P45" i="9"/>
  <c r="O45" i="9"/>
  <c r="J45" i="9"/>
  <c r="I45" i="9"/>
  <c r="F45" i="9"/>
  <c r="D45" i="9"/>
  <c r="R51" i="9"/>
  <c r="P51" i="9"/>
  <c r="O51" i="9"/>
  <c r="J51" i="9"/>
  <c r="K51" i="9" s="1"/>
  <c r="I51" i="9"/>
  <c r="F51" i="9"/>
  <c r="D51" i="9"/>
  <c r="R39" i="9"/>
  <c r="P39" i="9"/>
  <c r="O39" i="9"/>
  <c r="J39" i="9"/>
  <c r="I39" i="9"/>
  <c r="F39" i="9"/>
  <c r="D39" i="9"/>
  <c r="R33" i="9"/>
  <c r="P33" i="9"/>
  <c r="O33" i="9"/>
  <c r="J33" i="9"/>
  <c r="I33" i="9"/>
  <c r="F33" i="9"/>
  <c r="D33" i="9"/>
  <c r="R27" i="9"/>
  <c r="P27" i="9"/>
  <c r="O27" i="9"/>
  <c r="J27" i="9"/>
  <c r="I27" i="9"/>
  <c r="F27" i="9"/>
  <c r="D27" i="9"/>
  <c r="C27" i="9"/>
  <c r="R21" i="9"/>
  <c r="P21" i="9"/>
  <c r="O21" i="9"/>
  <c r="J21" i="9"/>
  <c r="I21" i="9"/>
  <c r="F21" i="9"/>
  <c r="D21" i="9"/>
  <c r="R15" i="9"/>
  <c r="P15" i="9"/>
  <c r="O15" i="9"/>
  <c r="L15" i="9"/>
  <c r="J15" i="9"/>
  <c r="F15" i="9"/>
  <c r="D15" i="9"/>
  <c r="O9" i="9"/>
  <c r="F9" i="9"/>
  <c r="D9" i="9"/>
  <c r="R9" i="9"/>
  <c r="P9" i="9"/>
  <c r="J9" i="9"/>
  <c r="S45" i="9" l="1"/>
  <c r="Q33" i="9"/>
  <c r="E20" i="7"/>
  <c r="E8" i="7"/>
  <c r="Q45" i="9"/>
  <c r="E29" i="3"/>
  <c r="G29" i="3"/>
  <c r="G20" i="7"/>
  <c r="S15" i="9"/>
  <c r="G39" i="9"/>
  <c r="G22" i="3"/>
  <c r="E41" i="3"/>
  <c r="K15" i="9"/>
  <c r="M45" i="9"/>
  <c r="S51" i="9"/>
  <c r="Q15" i="9"/>
  <c r="K39" i="9"/>
  <c r="G51" i="9"/>
  <c r="E51" i="9"/>
  <c r="E45" i="9"/>
  <c r="G8" i="7"/>
  <c r="E29" i="1"/>
  <c r="E17" i="1"/>
  <c r="G29" i="1"/>
  <c r="E47" i="1"/>
  <c r="G23" i="1"/>
  <c r="E41" i="1"/>
  <c r="E35" i="3"/>
  <c r="E53" i="3"/>
  <c r="E16" i="3"/>
  <c r="Q57" i="9"/>
  <c r="E57" i="9"/>
  <c r="G57" i="9"/>
  <c r="S57" i="9"/>
  <c r="Q51" i="9"/>
  <c r="K45" i="9"/>
  <c r="G45" i="9"/>
  <c r="S39" i="9"/>
  <c r="M39" i="9"/>
  <c r="Q39" i="9"/>
  <c r="E39" i="9"/>
  <c r="K33" i="9"/>
  <c r="S33" i="9"/>
  <c r="M33" i="9"/>
  <c r="E33" i="9"/>
  <c r="E27" i="9"/>
  <c r="K27" i="9"/>
  <c r="M27" i="9"/>
  <c r="G27" i="9"/>
  <c r="Q27" i="9"/>
  <c r="S27" i="9"/>
  <c r="M21" i="9"/>
  <c r="K21" i="9"/>
  <c r="Q21" i="9"/>
  <c r="S21" i="9"/>
  <c r="M15" i="9"/>
  <c r="E53" i="1"/>
  <c r="G47" i="1"/>
  <c r="G41" i="1"/>
  <c r="G35" i="1"/>
  <c r="E35" i="1"/>
  <c r="E23" i="1"/>
  <c r="G9" i="1"/>
  <c r="E77" i="3"/>
  <c r="G77" i="3"/>
  <c r="E71" i="3"/>
  <c r="G71" i="3"/>
  <c r="G65" i="3"/>
  <c r="E65" i="3"/>
  <c r="G59" i="3"/>
  <c r="G53" i="3"/>
  <c r="E47" i="3"/>
  <c r="G47" i="3"/>
  <c r="G35" i="3"/>
  <c r="E22" i="3"/>
  <c r="G16" i="3"/>
  <c r="E9" i="1"/>
  <c r="E8" i="3"/>
  <c r="G8" i="3"/>
  <c r="E21" i="9"/>
  <c r="G21" i="9"/>
  <c r="E15" i="9"/>
  <c r="G15" i="9"/>
  <c r="G33" i="9"/>
  <c r="G9" i="9"/>
  <c r="E9" i="9"/>
  <c r="M9" i="9"/>
  <c r="K9" i="9"/>
  <c r="Q9" i="9"/>
  <c r="S9" i="9"/>
</calcChain>
</file>

<file path=xl/sharedStrings.xml><?xml version="1.0" encoding="utf-8"?>
<sst xmlns="http://schemas.openxmlformats.org/spreadsheetml/2006/main" count="1275" uniqueCount="115">
  <si>
    <t>Success Rate</t>
  </si>
  <si>
    <t>Term</t>
  </si>
  <si>
    <t>Age</t>
  </si>
  <si>
    <t>&lt;20 years</t>
  </si>
  <si>
    <t>20-24 years</t>
  </si>
  <si>
    <t>25-39 years</t>
  </si>
  <si>
    <t>40+ years</t>
  </si>
  <si>
    <t>Gender</t>
  </si>
  <si>
    <t>Female</t>
  </si>
  <si>
    <t>Male</t>
  </si>
  <si>
    <t>Unknown</t>
  </si>
  <si>
    <t>African-American/Non-Hispanic</t>
  </si>
  <si>
    <t>American Indian/Alaskan Native</t>
  </si>
  <si>
    <t>Asian</t>
  </si>
  <si>
    <t>Filipino</t>
  </si>
  <si>
    <t>Pacific Islander</t>
  </si>
  <si>
    <t>White</t>
  </si>
  <si>
    <t>Multiple Races</t>
  </si>
  <si>
    <t>Unknown/Non-Respondent</t>
  </si>
  <si>
    <t>Race/Ethnicity</t>
  </si>
  <si>
    <t>Transfer with Degree</t>
  </si>
  <si>
    <t>Transfer without Degree</t>
  </si>
  <si>
    <t>Degree Only</t>
  </si>
  <si>
    <t>Certificate Only</t>
  </si>
  <si>
    <t>Other</t>
  </si>
  <si>
    <t>Full-Time/Part-Time Status</t>
  </si>
  <si>
    <t>Full-time (12 or more units)</t>
  </si>
  <si>
    <t>Total</t>
  </si>
  <si>
    <t>5-Year Change</t>
  </si>
  <si>
    <t>--</t>
  </si>
  <si>
    <t>Primary Section Count</t>
  </si>
  <si>
    <t>WSCH</t>
  </si>
  <si>
    <t>Load Cushion</t>
  </si>
  <si>
    <t>Capacity</t>
  </si>
  <si>
    <t>Fill Rate</t>
  </si>
  <si>
    <t>Ethnicity</t>
  </si>
  <si>
    <t>African-American Non-Hispanic</t>
  </si>
  <si>
    <t>American Indian/ Alaskan Native</t>
  </si>
  <si>
    <t>Multiple Races/               Ethnicities</t>
  </si>
  <si>
    <t>Unknown/ Non-Respondent</t>
  </si>
  <si>
    <t>Course</t>
  </si>
  <si>
    <t>Program</t>
  </si>
  <si>
    <t>On-Campus</t>
  </si>
  <si>
    <t>Location</t>
  </si>
  <si>
    <t>Retention Rate</t>
  </si>
  <si>
    <t>Course GPA</t>
  </si>
  <si>
    <t>Enrollment</t>
  </si>
  <si>
    <t>Retained</t>
  </si>
  <si>
    <t>Successful</t>
  </si>
  <si>
    <t>Less Than 50% Online</t>
  </si>
  <si>
    <t>100% Online</t>
  </si>
  <si>
    <t>White                    
Non-Hispanic</t>
  </si>
  <si>
    <t>Educational Goal</t>
  </si>
  <si>
    <t>White Non-Hispanic</t>
  </si>
  <si>
    <t>Unknown/
Non-Respondent</t>
  </si>
  <si>
    <t>American Indian/
Alaskan Native</t>
  </si>
  <si>
    <t>African-American/
Black Non-Hispanic</t>
  </si>
  <si>
    <t>Multiple Races/
Ethnicities</t>
  </si>
  <si>
    <t>Student Characteristics</t>
  </si>
  <si>
    <t>Definition</t>
  </si>
  <si>
    <t>Courses that are conducted 100% online</t>
  </si>
  <si>
    <t>Traditional, face-to-face courses that do not have a required online component</t>
  </si>
  <si>
    <t>Courses that are conducted less than 50% online and more than 50% face-to-face/on-campus</t>
  </si>
  <si>
    <t>The number of enrollments that resulted in passing grades of A, B, C, or P divided by total enrollments;
Success Rate = (Grades of A, B, C and P / Grades of A, B, C, D, F, P, NP, I, and W)</t>
  </si>
  <si>
    <t>The number of enrollments that resulted in passing grades of A, B, C, or P</t>
  </si>
  <si>
    <t>The number of enrollments that resulted in grades of A, B, C, D, F, P, NP, or I (i.e., grades other than W) divided by total enrollments;
Retention Rate = (Grades of A, B, C, D, F, P, NP, and I / Grades of A, B, C, D, F, P, NP, I, and W)</t>
  </si>
  <si>
    <t>Unduplicated count of students (i.e., headcount); for example, if one student is enrolled in five classes, that student is counted as one</t>
  </si>
  <si>
    <t>The number of enrollments that resulted in grades of A, B, C, D, F, P, NP, or I (i.e., grades other than W)</t>
  </si>
  <si>
    <t>Weekly Student Contact Hours (WSCH)</t>
  </si>
  <si>
    <t>The number of student contact hours per week multiplied by the number of students enrolled. WSCH is a proxy for the revenue that classes generate.</t>
  </si>
  <si>
    <t>The ratio of Weekly Student Contact Hours (WSCH) to the total number of Full-Time Equivalent Faculty (FTEF). For example, if a course has a combined (across sections) WSCH of 6,665 and a combined (across sections) FTEF of 11.45, the WSCH/FTEF equation would be 6,665/11.45=582. The statewide load benchmark for a 17.5 week semester is 525.</t>
  </si>
  <si>
    <t>The total number of full-time equivalent students enrolled at census. One FTES is equal to one student enrolled in 15 semester hours. For weekly and daily census classes, FTES = WSCH x Term Length Multiplier / 525. The Term Length Multiplier for colleges with traditional, non-compressed calendars is 17.5. Nonresidents, non-state supported, cancelled, and tutoring classes are excluded from this metric.</t>
  </si>
  <si>
    <t>The total number of full-time equivalent students enrolled at census (FTES) divided by the total number of full-time equivalent faculty (FTEF)</t>
  </si>
  <si>
    <t>The instructional FTEF (of a program, division, or the college) that is not accounted for by contract/fulltime regular load (FT FTEF); for example, if a program has a total FTEF of 7.5 and 2.0 of that load is accounted for by two contract/full-time faculty at regular load (FT FTEF), the load cushion would be 5.5</t>
  </si>
  <si>
    <t>One FTEF is equivalent to one faculty member teaching 15 hours of lecture (or 20 hours of lab) per week in a given semester; FTEF is a proxy for instructional cost</t>
  </si>
  <si>
    <t>The number of students enrolled at census (this is typically during the third week of classes for full-semester, 16-week courses), or duplicated headcount; for example, if one student is enrolled in five classes, that student is counted as five enrollments</t>
  </si>
  <si>
    <t>The maximum capacity or enrollment maximum for a given course as determined by a variety of criteria, including such factors as pedagogy, room size, and available seats/work stations</t>
  </si>
  <si>
    <t>The total number of enrollments divided by the class maximum or capacity</t>
  </si>
  <si>
    <t>Productivity/Efficiency:</t>
  </si>
  <si>
    <t>Distance Education Status:</t>
  </si>
  <si>
    <t>Course- and Program-Level Outcomes:</t>
  </si>
  <si>
    <t>The total grade point average of all students for a given course. In other words, the total grade points earned divided by the number of units attempted within the course. Note that this figure only reflects grades and units attempted within the course. It is not based on students' term GPA or culumative GPA; rather, it is an "average grade" in a course or across courses in a program.</t>
  </si>
  <si>
    <t>The total number of primary course sections offered in a given term. In the case of cross-listed course sections, only one primary course section is counted.</t>
  </si>
  <si>
    <t>WSCH/FTEF</t>
  </si>
  <si>
    <t>Full-Time Equivalent Students (FTES)</t>
  </si>
  <si>
    <t>FTES/FTEF</t>
  </si>
  <si>
    <t>FTES</t>
  </si>
  <si>
    <t>Hispanic/Latino</t>
  </si>
  <si>
    <t>Full-Time Equivalent Faculty (FTEF)</t>
  </si>
  <si>
    <t>FTEF</t>
  </si>
  <si>
    <t>Less than full-time (&lt;12 units)</t>
  </si>
  <si>
    <t>Spring 2015</t>
  </si>
  <si>
    <t>Spring 2016</t>
  </si>
  <si>
    <t>Spring 2017</t>
  </si>
  <si>
    <t>Spring 2018</t>
  </si>
  <si>
    <t>Spring 2019</t>
  </si>
  <si>
    <t>5-Year Trend*</t>
  </si>
  <si>
    <r>
      <t>*</t>
    </r>
    <r>
      <rPr>
        <i/>
        <sz val="11"/>
        <color theme="1"/>
        <rFont val="Calibri"/>
        <family val="2"/>
        <scheme val="minor"/>
      </rPr>
      <t xml:space="preserve">5-Year Trend: </t>
    </r>
    <r>
      <rPr>
        <sz val="11"/>
        <color theme="1"/>
        <rFont val="Calibri"/>
        <family val="2"/>
        <scheme val="minor"/>
      </rPr>
      <t>These sparklines illustrate the change in counts of students in a given category across five years</t>
    </r>
  </si>
  <si>
    <t>Paralegal Studies</t>
  </si>
  <si>
    <t>Paralegal Studies
Success and Retention Rates by Demographics</t>
  </si>
  <si>
    <t>Paralegal Studies
Success and Retention Rates by Course</t>
  </si>
  <si>
    <t>Paralegal Studies
Success and Retention Rates by Distance Education (DE) Status</t>
  </si>
  <si>
    <t>Paralegal Studies
Success and Retention Rates by Distance Education Status and Race/Ethnicity</t>
  </si>
  <si>
    <t>Paralegal Studies
Productivity</t>
  </si>
  <si>
    <t>PARA-100 : Intro to Paralegal Studies</t>
  </si>
  <si>
    <t>PARA-110 : Civil Litigation Practice</t>
  </si>
  <si>
    <t>PARA-120 : Administrative Law</t>
  </si>
  <si>
    <t>PARA-125 : Business Organizations</t>
  </si>
  <si>
    <t>PARA-132 : Computer Assist Legal Research</t>
  </si>
  <si>
    <t>PARA-140 : Criminal Law and Procedures</t>
  </si>
  <si>
    <t>PARA-145 : Estate Planning and Admin</t>
  </si>
  <si>
    <t>PARA-150 : Family Law</t>
  </si>
  <si>
    <t>PARA-160 : Personal Injury</t>
  </si>
  <si>
    <t>PARA-170 : Workers' Compensation</t>
  </si>
  <si>
    <t>PARA-250 : Internship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</si>
</sst>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1"/>
      <name val="Calibri"/>
      <family val="2"/>
      <scheme val="minor"/>
    </font>
    <font>
      <b/>
      <sz val="16"/>
      <name val="Calibri"/>
      <family val="2"/>
      <scheme val="minor"/>
    </font>
  </fonts>
  <fills count="8">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E3DE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89">
    <xf numFmtId="0" fontId="0" fillId="0" borderId="0" xfId="0"/>
    <xf numFmtId="0" fontId="0" fillId="0" borderId="0" xfId="0" applyAlignment="1">
      <alignment horizontal="center"/>
    </xf>
    <xf numFmtId="0" fontId="2" fillId="2" borderId="1" xfId="0" applyFont="1" applyFill="1" applyBorder="1" applyAlignment="1">
      <alignment horizontal="center" vertical="center"/>
    </xf>
    <xf numFmtId="0" fontId="0" fillId="0" borderId="0" xfId="0" applyBorder="1"/>
    <xf numFmtId="3" fontId="0" fillId="0" borderId="1" xfId="0" applyNumberFormat="1" applyBorder="1" applyAlignment="1">
      <alignment horizontal="center"/>
    </xf>
    <xf numFmtId="9" fontId="0" fillId="4" borderId="1" xfId="0" applyNumberFormat="1" applyFill="1" applyBorder="1" applyAlignment="1">
      <alignment horizontal="center"/>
    </xf>
    <xf numFmtId="2" fontId="0" fillId="0" borderId="1" xfId="0" applyNumberFormat="1" applyBorder="1" applyAlignment="1">
      <alignment horizontal="center"/>
    </xf>
    <xf numFmtId="0" fontId="0" fillId="0" borderId="1" xfId="0" applyBorder="1" applyAlignment="1">
      <alignment horizontal="center"/>
    </xf>
    <xf numFmtId="9" fontId="0" fillId="0" borderId="0" xfId="1" applyFont="1" applyAlignment="1">
      <alignment horizontal="center"/>
    </xf>
    <xf numFmtId="9" fontId="0" fillId="0" borderId="1" xfId="1" applyFont="1" applyBorder="1" applyAlignment="1">
      <alignment horizontal="center"/>
    </xf>
    <xf numFmtId="3" fontId="0" fillId="0" borderId="0" xfId="0" applyNumberFormat="1" applyAlignment="1">
      <alignment horizontal="center"/>
    </xf>
    <xf numFmtId="3" fontId="0" fillId="0" borderId="0" xfId="0" applyNumberFormat="1"/>
    <xf numFmtId="0" fontId="2" fillId="0" borderId="0" xfId="0" applyFont="1" applyAlignment="1"/>
    <xf numFmtId="0" fontId="2" fillId="0" borderId="0" xfId="0" applyFont="1" applyBorder="1" applyAlignment="1"/>
    <xf numFmtId="2" fontId="0" fillId="0" borderId="6" xfId="0" applyNumberFormat="1" applyBorder="1" applyAlignment="1">
      <alignment horizontal="center"/>
    </xf>
    <xf numFmtId="9" fontId="0" fillId="4" borderId="1" xfId="1" applyFont="1" applyFill="1" applyBorder="1" applyAlignment="1">
      <alignment horizontal="center"/>
    </xf>
    <xf numFmtId="0" fontId="0" fillId="0" borderId="1" xfId="0" applyBorder="1" applyAlignment="1">
      <alignment wrapText="1"/>
    </xf>
    <xf numFmtId="3" fontId="3" fillId="0" borderId="1" xfId="0" applyNumberFormat="1" applyFont="1" applyBorder="1" applyAlignment="1">
      <alignment horizontal="center"/>
    </xf>
    <xf numFmtId="9" fontId="3" fillId="0" borderId="1" xfId="1" applyFont="1" applyBorder="1" applyAlignment="1">
      <alignment horizontal="center"/>
    </xf>
    <xf numFmtId="9" fontId="2" fillId="0" borderId="0" xfId="1" applyFont="1" applyBorder="1" applyAlignment="1"/>
    <xf numFmtId="3" fontId="0" fillId="0" borderId="1" xfId="0" quotePrefix="1" applyNumberFormat="1" applyBorder="1" applyAlignment="1">
      <alignment horizontal="center"/>
    </xf>
    <xf numFmtId="0" fontId="0" fillId="0" borderId="1" xfId="0" applyBorder="1" applyAlignment="1">
      <alignment horizontal="left"/>
    </xf>
    <xf numFmtId="2" fontId="0" fillId="0" borderId="1" xfId="0" applyNumberFormat="1" applyFill="1" applyBorder="1" applyAlignment="1">
      <alignment horizontal="center"/>
    </xf>
    <xf numFmtId="0" fontId="2" fillId="2" borderId="1" xfId="0" applyFont="1" applyFill="1" applyBorder="1" applyAlignment="1">
      <alignment horizontal="center" vertical="center" wrapText="1"/>
    </xf>
    <xf numFmtId="0" fontId="0" fillId="0" borderId="0" xfId="0" applyAlignment="1">
      <alignment vertical="center"/>
    </xf>
    <xf numFmtId="3" fontId="0" fillId="0" borderId="1" xfId="0" applyNumberFormat="1" applyFill="1" applyBorder="1" applyAlignment="1">
      <alignment horizontal="center"/>
    </xf>
    <xf numFmtId="0" fontId="2" fillId="2" borderId="1" xfId="0" applyFont="1" applyFill="1" applyBorder="1" applyAlignment="1">
      <alignment horizontal="left" vertical="center"/>
    </xf>
    <xf numFmtId="3" fontId="0" fillId="0" borderId="1" xfId="0" applyNumberFormat="1" applyBorder="1" applyAlignment="1">
      <alignment horizontal="center" vertical="center"/>
    </xf>
    <xf numFmtId="9" fontId="0" fillId="4"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3" fontId="0" fillId="0" borderId="1" xfId="0" quotePrefix="1" applyNumberFormat="1" applyBorder="1" applyAlignment="1">
      <alignment horizontal="center" vertical="center"/>
    </xf>
    <xf numFmtId="9" fontId="0" fillId="4" borderId="1" xfId="0" quotePrefix="1" applyNumberFormat="1" applyFill="1" applyBorder="1" applyAlignment="1">
      <alignment horizontal="center" vertical="center"/>
    </xf>
    <xf numFmtId="2" fontId="0" fillId="0" borderId="1" xfId="0" quotePrefix="1" applyNumberFormat="1" applyFill="1" applyBorder="1" applyAlignment="1">
      <alignment horizontal="center" vertical="center"/>
    </xf>
    <xf numFmtId="3"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0" fontId="0" fillId="6" borderId="1" xfId="0" applyFill="1" applyBorder="1" applyAlignment="1">
      <alignment horizontal="center" vertical="center"/>
    </xf>
    <xf numFmtId="3" fontId="0" fillId="6" borderId="1" xfId="0" applyNumberFormat="1" applyFill="1" applyBorder="1" applyAlignment="1">
      <alignment horizontal="center" vertical="center"/>
    </xf>
    <xf numFmtId="2" fontId="0" fillId="6" borderId="1" xfId="0" applyNumberFormat="1" applyFill="1" applyBorder="1" applyAlignment="1">
      <alignment horizontal="center" vertical="center"/>
    </xf>
    <xf numFmtId="3" fontId="0" fillId="6" borderId="1" xfId="0" quotePrefix="1" applyNumberFormat="1" applyFill="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pplyAlignment="1">
      <alignment horizontal="center" vertical="center"/>
    </xf>
    <xf numFmtId="3" fontId="0" fillId="0" borderId="1" xfId="0" applyNumberFormat="1" applyFont="1" applyBorder="1" applyAlignment="1">
      <alignment horizontal="center"/>
    </xf>
    <xf numFmtId="4" fontId="0" fillId="0" borderId="1" xfId="0" applyNumberFormat="1" applyFont="1" applyBorder="1" applyAlignment="1">
      <alignment horizontal="center"/>
    </xf>
    <xf numFmtId="4" fontId="0" fillId="4" borderId="1" xfId="0" applyNumberFormat="1" applyFont="1" applyFill="1" applyBorder="1" applyAlignment="1">
      <alignment horizontal="center"/>
    </xf>
    <xf numFmtId="2" fontId="0" fillId="0" borderId="1" xfId="0" applyNumberFormat="1" applyFont="1" applyBorder="1" applyAlignment="1">
      <alignment horizontal="center"/>
    </xf>
    <xf numFmtId="9" fontId="0" fillId="4" borderId="1" xfId="0" applyNumberFormat="1" applyFont="1" applyFill="1" applyBorder="1" applyAlignment="1">
      <alignment horizontal="center"/>
    </xf>
    <xf numFmtId="2" fontId="0" fillId="4" borderId="1" xfId="0" applyNumberFormat="1" applyFont="1" applyFill="1" applyBorder="1" applyAlignment="1">
      <alignment horizontal="center"/>
    </xf>
    <xf numFmtId="0" fontId="2" fillId="2" borderId="1" xfId="0" applyFont="1" applyFill="1" applyBorder="1" applyAlignment="1">
      <alignment vertical="center"/>
    </xf>
    <xf numFmtId="0" fontId="2" fillId="3" borderId="1" xfId="0" applyFont="1" applyFill="1" applyBorder="1" applyAlignment="1">
      <alignment horizontal="center" vertical="center" wrapText="1"/>
    </xf>
    <xf numFmtId="0" fontId="2" fillId="2" borderId="1" xfId="0" applyFont="1" applyFill="1" applyBorder="1" applyAlignment="1">
      <alignment vertical="center" wrapText="1"/>
    </xf>
    <xf numFmtId="0" fontId="0" fillId="4" borderId="1" xfId="0" quotePrefix="1" applyFill="1" applyBorder="1" applyAlignment="1">
      <alignment horizontal="center"/>
    </xf>
    <xf numFmtId="0" fontId="2" fillId="3" borderId="1" xfId="0" applyFont="1" applyFill="1" applyBorder="1" applyAlignment="1">
      <alignment horizontal="left" vertical="center"/>
    </xf>
    <xf numFmtId="0" fontId="3" fillId="0" borderId="1" xfId="0" applyFont="1" applyBorder="1" applyAlignment="1">
      <alignment horizontal="center"/>
    </xf>
    <xf numFmtId="0" fontId="2" fillId="3" borderId="1" xfId="0" applyFont="1" applyFill="1" applyBorder="1" applyAlignment="1">
      <alignment horizontal="left" vertical="center" wrapText="1"/>
    </xf>
    <xf numFmtId="0" fontId="2" fillId="0" borderId="0" xfId="0" applyFont="1" applyBorder="1" applyAlignment="1">
      <alignment vertical="center"/>
    </xf>
    <xf numFmtId="0" fontId="0" fillId="0" borderId="0" xfId="0" applyBorder="1" applyAlignment="1">
      <alignment vertical="center"/>
    </xf>
    <xf numFmtId="3" fontId="0" fillId="0" borderId="0" xfId="0" applyNumberFormat="1" applyBorder="1"/>
    <xf numFmtId="9" fontId="0" fillId="7" borderId="1" xfId="0" applyNumberFormat="1" applyFill="1" applyBorder="1" applyAlignment="1">
      <alignment horizontal="center" vertical="center"/>
    </xf>
    <xf numFmtId="0" fontId="0" fillId="0" borderId="0" xfId="0" applyAlignment="1">
      <alignment wrapText="1"/>
    </xf>
    <xf numFmtId="0" fontId="0" fillId="0" borderId="1" xfId="0" applyBorder="1" applyAlignment="1">
      <alignment horizontal="left" vertical="top" wrapText="1"/>
    </xf>
    <xf numFmtId="0" fontId="2" fillId="2"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0" xfId="0" applyAlignment="1">
      <alignment horizontal="left" vertical="top" wrapText="1"/>
    </xf>
    <xf numFmtId="0" fontId="5"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0" xfId="0" applyBorder="1" applyAlignment="1">
      <alignment horizontal="center"/>
    </xf>
    <xf numFmtId="3" fontId="3" fillId="5" borderId="1" xfId="0" applyNumberFormat="1" applyFont="1" applyFill="1" applyBorder="1" applyAlignment="1">
      <alignment horizontal="center" vertical="center"/>
    </xf>
    <xf numFmtId="9" fontId="3" fillId="4" borderId="1" xfId="0" applyNumberFormat="1" applyFont="1" applyFill="1" applyBorder="1" applyAlignment="1">
      <alignment horizontal="center" vertical="center"/>
    </xf>
    <xf numFmtId="2" fontId="3" fillId="5" borderId="1" xfId="0" quotePrefix="1" applyNumberFormat="1" applyFont="1" applyFill="1" applyBorder="1" applyAlignment="1">
      <alignment horizontal="center" vertical="center"/>
    </xf>
    <xf numFmtId="2" fontId="3" fillId="5" borderId="1" xfId="0" applyNumberFormat="1" applyFont="1" applyFill="1" applyBorder="1" applyAlignment="1">
      <alignment horizontal="center" vertical="center"/>
    </xf>
    <xf numFmtId="0" fontId="3" fillId="0" borderId="0" xfId="0" applyFont="1"/>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9" fontId="3" fillId="7" borderId="1" xfId="0" applyNumberFormat="1" applyFont="1" applyFill="1" applyBorder="1" applyAlignment="1">
      <alignment horizontal="center" vertical="center"/>
    </xf>
    <xf numFmtId="2" fontId="3" fillId="6" borderId="1" xfId="0" applyNumberFormat="1" applyFont="1" applyFill="1" applyBorder="1" applyAlignment="1">
      <alignment horizontal="center" vertical="center"/>
    </xf>
    <xf numFmtId="0" fontId="0" fillId="0" borderId="6" xfId="0" applyBorder="1" applyAlignment="1">
      <alignment horizontal="center"/>
    </xf>
    <xf numFmtId="0" fontId="3" fillId="0" borderId="1" xfId="0" applyFont="1" applyBorder="1" applyAlignment="1">
      <alignment horizontal="center" vertical="center"/>
    </xf>
    <xf numFmtId="3" fontId="0" fillId="4" borderId="1" xfId="0" applyNumberFormat="1" applyFill="1" applyBorder="1" applyAlignment="1">
      <alignment horizontal="center" vertical="center"/>
    </xf>
    <xf numFmtId="3" fontId="3" fillId="4" borderId="1" xfId="0" applyNumberFormat="1" applyFont="1" applyFill="1" applyBorder="1" applyAlignment="1">
      <alignment horizontal="center" vertical="center"/>
    </xf>
    <xf numFmtId="3" fontId="0" fillId="7" borderId="1" xfId="0" applyNumberFormat="1" applyFill="1" applyBorder="1" applyAlignment="1">
      <alignment horizontal="center" vertical="center"/>
    </xf>
    <xf numFmtId="3" fontId="3" fillId="7"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3" fontId="0" fillId="7" borderId="1" xfId="0" quotePrefix="1" applyNumberFormat="1" applyFill="1" applyBorder="1" applyAlignment="1">
      <alignment horizontal="center" vertical="center"/>
    </xf>
    <xf numFmtId="0" fontId="2" fillId="2" borderId="1" xfId="0" applyFont="1" applyFill="1" applyBorder="1" applyAlignment="1">
      <alignment horizontal="left" vertical="center" wrapText="1"/>
    </xf>
    <xf numFmtId="0" fontId="0" fillId="0" borderId="0" xfId="0" applyAlignment="1">
      <alignment horizontal="left" wrapText="1"/>
    </xf>
    <xf numFmtId="0" fontId="0" fillId="6" borderId="1" xfId="0" applyFill="1" applyBorder="1" applyAlignment="1">
      <alignment horizontal="center"/>
    </xf>
    <xf numFmtId="3" fontId="0" fillId="6" borderId="1" xfId="0" applyNumberFormat="1" applyFill="1" applyBorder="1" applyAlignment="1">
      <alignment horizontal="center"/>
    </xf>
    <xf numFmtId="2" fontId="0" fillId="6" borderId="1" xfId="0" applyNumberFormat="1" applyFill="1" applyBorder="1" applyAlignment="1">
      <alignment horizontal="center"/>
    </xf>
    <xf numFmtId="9" fontId="0" fillId="7" borderId="1" xfId="0" applyNumberFormat="1" applyFill="1" applyBorder="1" applyAlignment="1">
      <alignment horizontal="center"/>
    </xf>
    <xf numFmtId="2" fontId="0" fillId="6" borderId="1" xfId="0" quotePrefix="1" applyNumberFormat="1" applyFill="1" applyBorder="1" applyAlignment="1">
      <alignment horizontal="center" vertical="center"/>
    </xf>
    <xf numFmtId="9" fontId="0" fillId="7" borderId="1" xfId="0" quotePrefix="1" applyNumberFormat="1" applyFill="1" applyBorder="1" applyAlignment="1">
      <alignment horizontal="center" vertical="center"/>
    </xf>
    <xf numFmtId="3" fontId="3" fillId="0" borderId="1" xfId="0" applyNumberFormat="1" applyFont="1" applyBorder="1" applyAlignment="1">
      <alignment horizontal="center" vertical="center"/>
    </xf>
    <xf numFmtId="2" fontId="3" fillId="0" borderId="1" xfId="0" quotePrefix="1" applyNumberFormat="1" applyFont="1" applyFill="1" applyBorder="1" applyAlignment="1">
      <alignment horizontal="center" vertical="center"/>
    </xf>
    <xf numFmtId="0" fontId="3" fillId="6" borderId="1" xfId="0" applyFont="1" applyFill="1" applyBorder="1" applyAlignment="1">
      <alignment horizontal="center"/>
    </xf>
    <xf numFmtId="2" fontId="3" fillId="6" borderId="3" xfId="0" quotePrefix="1" applyNumberFormat="1" applyFont="1" applyFill="1" applyBorder="1" applyAlignment="1">
      <alignment horizontal="center" vertical="center"/>
    </xf>
    <xf numFmtId="2" fontId="3" fillId="0" borderId="1" xfId="0" quotePrefix="1" applyNumberFormat="1" applyFont="1" applyBorder="1" applyAlignment="1">
      <alignment horizontal="center" vertical="center"/>
    </xf>
    <xf numFmtId="9" fontId="3" fillId="4" borderId="0" xfId="0" applyNumberFormat="1" applyFont="1" applyFill="1" applyAlignment="1">
      <alignment horizontal="center" vertical="center"/>
    </xf>
    <xf numFmtId="3" fontId="3" fillId="6" borderId="3" xfId="0" applyNumberFormat="1" applyFont="1" applyFill="1" applyBorder="1" applyAlignment="1">
      <alignment horizontal="center" vertical="center"/>
    </xf>
    <xf numFmtId="9" fontId="3" fillId="7" borderId="0" xfId="0" applyNumberFormat="1" applyFont="1" applyFill="1" applyAlignment="1">
      <alignment horizontal="center" vertical="center"/>
    </xf>
    <xf numFmtId="3" fontId="3" fillId="0" borderId="1" xfId="0" applyNumberFormat="1" applyFont="1" applyBorder="1" applyAlignment="1">
      <alignment wrapText="1"/>
    </xf>
    <xf numFmtId="9" fontId="3" fillId="4" borderId="1" xfId="0" applyNumberFormat="1" applyFont="1" applyFill="1" applyBorder="1" applyAlignment="1">
      <alignment horizontal="center"/>
    </xf>
    <xf numFmtId="2" fontId="3" fillId="0" borderId="1" xfId="0" quotePrefix="1" applyNumberFormat="1" applyFont="1" applyBorder="1" applyAlignment="1">
      <alignment horizontal="center"/>
    </xf>
    <xf numFmtId="0" fontId="2" fillId="3" borderId="1" xfId="0" applyFont="1" applyFill="1" applyBorder="1" applyAlignment="1">
      <alignment vertical="center" wrapText="1"/>
    </xf>
    <xf numFmtId="0" fontId="2" fillId="0" borderId="0" xfId="0" applyFont="1" applyBorder="1" applyAlignment="1">
      <alignment wrapText="1"/>
    </xf>
    <xf numFmtId="0" fontId="0" fillId="0" borderId="0" xfId="0" applyAlignment="1"/>
    <xf numFmtId="3" fontId="3" fillId="6" borderId="1" xfId="0" applyNumberFormat="1" applyFont="1" applyFill="1" applyBorder="1" applyAlignment="1">
      <alignment horizontal="center"/>
    </xf>
    <xf numFmtId="2" fontId="3" fillId="6" borderId="1" xfId="0" quotePrefix="1" applyNumberFormat="1" applyFont="1" applyFill="1" applyBorder="1" applyAlignment="1">
      <alignment horizontal="center"/>
    </xf>
    <xf numFmtId="9" fontId="3" fillId="7" borderId="1" xfId="0" applyNumberFormat="1" applyFont="1" applyFill="1" applyBorder="1" applyAlignment="1">
      <alignment horizontal="center"/>
    </xf>
    <xf numFmtId="0" fontId="0" fillId="0" borderId="0" xfId="0" applyAlignment="1">
      <alignment horizontal="left" vertical="center" wrapText="1"/>
    </xf>
    <xf numFmtId="0" fontId="0" fillId="0" borderId="1" xfId="0" applyBorder="1"/>
    <xf numFmtId="0" fontId="0" fillId="0" borderId="1" xfId="0" applyBorder="1" applyAlignment="1">
      <alignment horizontal="center" vertical="center"/>
    </xf>
    <xf numFmtId="3" fontId="0" fillId="6" borderId="1" xfId="0" quotePrefix="1" applyNumberFormat="1" applyFill="1" applyBorder="1" applyAlignment="1">
      <alignment horizontal="center"/>
    </xf>
    <xf numFmtId="9" fontId="0" fillId="7" borderId="1" xfId="0" quotePrefix="1" applyNumberFormat="1" applyFill="1" applyBorder="1" applyAlignment="1">
      <alignment horizontal="center"/>
    </xf>
    <xf numFmtId="2" fontId="0" fillId="6" borderId="1" xfId="0" quotePrefix="1" applyNumberFormat="1" applyFill="1" applyBorder="1" applyAlignment="1">
      <alignment horizontal="center"/>
    </xf>
    <xf numFmtId="9" fontId="0" fillId="4" borderId="1" xfId="0" quotePrefix="1" applyNumberFormat="1" applyFill="1" applyBorder="1" applyAlignment="1">
      <alignment horizontal="center"/>
    </xf>
    <xf numFmtId="2" fontId="0" fillId="0" borderId="1" xfId="0" quotePrefix="1" applyNumberFormat="1" applyBorder="1" applyAlignment="1">
      <alignment horizontal="center"/>
    </xf>
    <xf numFmtId="2" fontId="0" fillId="0" borderId="6" xfId="0" quotePrefix="1" applyNumberFormat="1" applyBorder="1" applyAlignment="1">
      <alignment horizontal="center"/>
    </xf>
    <xf numFmtId="3" fontId="0" fillId="4" borderId="1" xfId="0" quotePrefix="1" applyNumberFormat="1" applyFill="1" applyBorder="1" applyAlignment="1">
      <alignment horizontal="center" vertical="center"/>
    </xf>
    <xf numFmtId="3" fontId="0" fillId="5" borderId="1" xfId="0" quotePrefix="1" applyNumberFormat="1" applyFill="1" applyBorder="1" applyAlignment="1">
      <alignment horizontal="center" vertical="center"/>
    </xf>
    <xf numFmtId="2" fontId="0" fillId="5" borderId="1" xfId="0" quotePrefix="1" applyNumberFormat="1" applyFill="1" applyBorder="1" applyAlignment="1">
      <alignment horizontal="center" vertical="center"/>
    </xf>
    <xf numFmtId="9" fontId="0" fillId="6" borderId="1" xfId="0" quotePrefix="1" applyNumberFormat="1" applyFill="1" applyBorder="1" applyAlignment="1">
      <alignment horizontal="center" vertical="center"/>
    </xf>
    <xf numFmtId="0" fontId="2" fillId="6" borderId="7" xfId="0" applyFont="1" applyFill="1" applyBorder="1" applyAlignment="1">
      <alignment horizontal="left" vertical="top" wrapText="1"/>
    </xf>
    <xf numFmtId="0" fontId="2" fillId="6" borderId="6" xfId="0" applyFont="1" applyFill="1" applyBorder="1" applyAlignment="1">
      <alignment horizontal="left" vertical="top" wrapText="1"/>
    </xf>
    <xf numFmtId="0" fontId="2" fillId="0" borderId="0" xfId="0" applyFont="1" applyAlignment="1">
      <alignment horizontal="center"/>
    </xf>
    <xf numFmtId="0" fontId="5" fillId="0" borderId="2" xfId="2" applyFont="1" applyFill="1" applyBorder="1" applyAlignment="1">
      <alignment horizontal="center"/>
    </xf>
    <xf numFmtId="0" fontId="2" fillId="2" borderId="1" xfId="0" applyFont="1" applyFill="1" applyBorder="1" applyAlignment="1">
      <alignment horizontal="center" vertical="center"/>
    </xf>
    <xf numFmtId="0" fontId="0" fillId="0" borderId="7" xfId="0" applyFont="1" applyBorder="1" applyAlignment="1">
      <alignment horizontal="left" wrapText="1"/>
    </xf>
    <xf numFmtId="0" fontId="0" fillId="0" borderId="8" xfId="0" applyFont="1" applyBorder="1" applyAlignment="1">
      <alignment horizontal="left" wrapText="1"/>
    </xf>
    <xf numFmtId="0" fontId="0" fillId="0" borderId="6" xfId="0" applyFont="1" applyBorder="1" applyAlignment="1">
      <alignment horizontal="left" wrapText="1"/>
    </xf>
    <xf numFmtId="0" fontId="0" fillId="6" borderId="3" xfId="0" applyFill="1" applyBorder="1" applyAlignment="1">
      <alignment vertical="center"/>
    </xf>
    <xf numFmtId="0" fontId="0" fillId="6" borderId="4" xfId="0" applyFill="1" applyBorder="1" applyAlignment="1">
      <alignment vertical="center"/>
    </xf>
    <xf numFmtId="0" fontId="0" fillId="6" borderId="5"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0" xfId="0" applyFont="1" applyBorder="1" applyAlignment="1">
      <alignment horizontal="center" wrapText="1"/>
    </xf>
    <xf numFmtId="0" fontId="0" fillId="0" borderId="0" xfId="0" applyBorder="1" applyAlignment="1">
      <alignment horizont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0" fillId="6" borderId="3" xfId="0" applyFill="1" applyBorder="1" applyAlignment="1">
      <alignment vertical="center" wrapText="1"/>
    </xf>
    <xf numFmtId="0" fontId="0" fillId="6" borderId="4" xfId="0" applyFill="1" applyBorder="1" applyAlignment="1">
      <alignment vertical="center" wrapText="1"/>
    </xf>
    <xf numFmtId="0" fontId="0" fillId="6" borderId="5" xfId="0"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6" borderId="3" xfId="0" applyFill="1" applyBorder="1" applyAlignment="1">
      <alignment horizontal="left" vertical="center"/>
    </xf>
    <xf numFmtId="0" fontId="0" fillId="6" borderId="4" xfId="0" applyFill="1" applyBorder="1" applyAlignment="1">
      <alignment horizontal="left" vertical="center"/>
    </xf>
    <xf numFmtId="0" fontId="0" fillId="6" borderId="5" xfId="0"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1" xfId="0" applyBorder="1" applyAlignment="1">
      <alignmen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0" fillId="0" borderId="1"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1" xfId="2" applyBorder="1" applyAlignment="1">
      <alignment horizontal="left" vertical="center" wrapText="1"/>
    </xf>
    <xf numFmtId="0" fontId="4" fillId="6" borderId="3" xfId="2" applyFill="1" applyBorder="1" applyAlignment="1">
      <alignment horizontal="left" vertical="center"/>
    </xf>
    <xf numFmtId="0" fontId="4" fillId="6" borderId="4" xfId="2" applyFill="1" applyBorder="1" applyAlignment="1">
      <alignment horizontal="left" vertical="center"/>
    </xf>
    <xf numFmtId="0" fontId="4" fillId="6" borderId="5" xfId="2" applyFill="1" applyBorder="1" applyAlignment="1">
      <alignment horizontal="left" vertical="center"/>
    </xf>
    <xf numFmtId="0" fontId="4" fillId="0" borderId="3" xfId="2" applyBorder="1" applyAlignment="1">
      <alignment horizontal="left" vertical="center"/>
    </xf>
    <xf numFmtId="0" fontId="4" fillId="0" borderId="4" xfId="2" applyBorder="1" applyAlignment="1">
      <alignment horizontal="left" vertical="center"/>
    </xf>
    <xf numFmtId="0" fontId="4" fillId="0" borderId="5" xfId="2"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6" fillId="3" borderId="1" xfId="2" applyFont="1" applyFill="1" applyBorder="1" applyAlignment="1">
      <alignment horizontal="center" vertical="center"/>
    </xf>
    <xf numFmtId="0" fontId="6" fillId="3" borderId="7" xfId="2" applyFont="1" applyFill="1" applyBorder="1" applyAlignment="1">
      <alignment horizontal="center" vertical="center"/>
    </xf>
    <xf numFmtId="0" fontId="6" fillId="3" borderId="8" xfId="2" applyFont="1" applyFill="1" applyBorder="1" applyAlignment="1">
      <alignment horizontal="center" vertical="center"/>
    </xf>
    <xf numFmtId="0" fontId="6" fillId="3" borderId="6" xfId="2"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 xfId="0" applyFont="1" applyBorder="1" applyAlignment="1">
      <alignment horizontal="center" vertical="center" wrapText="1"/>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5" borderId="3" xfId="0"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cellXfs>
  <cellStyles count="4">
    <cellStyle name="Followed Hyperlink" xfId="3" builtinId="9" customBuiltin="1"/>
    <cellStyle name="Hyperlink" xfId="2" builtinId="8" customBuiltin="1"/>
    <cellStyle name="Normal" xfId="0" builtinId="0"/>
    <cellStyle name="Percent" xfId="1" builtinId="5"/>
  </cellStyles>
  <dxfs count="0"/>
  <tableStyles count="0" defaultTableStyle="TableStyleMedium2" defaultPivotStyle="PivotStyleLight16"/>
  <colors>
    <mruColors>
      <color rgb="FFC5D9F1"/>
      <color rgb="FFFFFFAF"/>
      <color rgb="FF1B4589"/>
      <color rgb="FFFFFF99"/>
      <color rgb="FFE3DE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266700</xdr:colOff>
      <xdr:row>1</xdr:row>
      <xdr:rowOff>0</xdr:rowOff>
    </xdr:from>
    <xdr:to>
      <xdr:col>9</xdr:col>
      <xdr:colOff>209024</xdr:colOff>
      <xdr:row>6</xdr:row>
      <xdr:rowOff>66405</xdr:rowOff>
    </xdr:to>
    <xdr:pic>
      <xdr:nvPicPr>
        <xdr:cNvPr id="2" name="Picture 1"/>
        <xdr:cNvPicPr>
          <a:picLocks noChangeAspect="1"/>
        </xdr:cNvPicPr>
      </xdr:nvPicPr>
      <xdr:blipFill>
        <a:blip xmlns:r="http://schemas.openxmlformats.org/officeDocument/2006/relationships" r:embed="rId1"/>
        <a:stretch>
          <a:fillRect/>
        </a:stretch>
      </xdr:blipFill>
      <xdr:spPr>
        <a:xfrm>
          <a:off x="8315325" y="190500"/>
          <a:ext cx="4209524" cy="21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4"/>
  <sheetViews>
    <sheetView tabSelected="1" zoomScaleNormal="100" workbookViewId="0"/>
  </sheetViews>
  <sheetFormatPr defaultRowHeight="15" x14ac:dyDescent="0.25"/>
  <cols>
    <col min="1" max="1" width="30" style="64" customWidth="1"/>
    <col min="2" max="2" width="90.7109375" style="60" customWidth="1"/>
  </cols>
  <sheetData>
    <row r="1" spans="1:2" x14ac:dyDescent="0.25">
      <c r="A1" s="62" t="s">
        <v>1</v>
      </c>
      <c r="B1" s="23" t="s">
        <v>59</v>
      </c>
    </row>
    <row r="2" spans="1:2" ht="30" customHeight="1" x14ac:dyDescent="0.25">
      <c r="A2" s="63" t="s">
        <v>58</v>
      </c>
      <c r="B2" s="61" t="s">
        <v>66</v>
      </c>
    </row>
    <row r="3" spans="1:2" ht="45" x14ac:dyDescent="0.25">
      <c r="A3" s="61" t="s">
        <v>46</v>
      </c>
      <c r="B3" s="61" t="s">
        <v>75</v>
      </c>
    </row>
    <row r="4" spans="1:2" x14ac:dyDescent="0.25">
      <c r="A4" s="123" t="s">
        <v>80</v>
      </c>
      <c r="B4" s="124"/>
    </row>
    <row r="5" spans="1:2" ht="30" customHeight="1" x14ac:dyDescent="0.25">
      <c r="A5" s="61" t="s">
        <v>47</v>
      </c>
      <c r="B5" s="61" t="s">
        <v>67</v>
      </c>
    </row>
    <row r="6" spans="1:2" ht="45" x14ac:dyDescent="0.25">
      <c r="A6" s="61" t="s">
        <v>44</v>
      </c>
      <c r="B6" s="61" t="s">
        <v>65</v>
      </c>
    </row>
    <row r="7" spans="1:2" ht="30" customHeight="1" x14ac:dyDescent="0.25">
      <c r="A7" s="61" t="s">
        <v>48</v>
      </c>
      <c r="B7" s="61" t="s">
        <v>64</v>
      </c>
    </row>
    <row r="8" spans="1:2" ht="45" customHeight="1" x14ac:dyDescent="0.25">
      <c r="A8" s="61" t="s">
        <v>0</v>
      </c>
      <c r="B8" s="61" t="s">
        <v>63</v>
      </c>
    </row>
    <row r="9" spans="1:2" ht="60" customHeight="1" x14ac:dyDescent="0.25">
      <c r="A9" s="61" t="s">
        <v>45</v>
      </c>
      <c r="B9" s="61" t="s">
        <v>81</v>
      </c>
    </row>
    <row r="10" spans="1:2" x14ac:dyDescent="0.25">
      <c r="A10" s="123" t="s">
        <v>79</v>
      </c>
      <c r="B10" s="124"/>
    </row>
    <row r="11" spans="1:2" ht="30" customHeight="1" x14ac:dyDescent="0.25">
      <c r="A11" s="61" t="s">
        <v>42</v>
      </c>
      <c r="B11" s="61" t="s">
        <v>61</v>
      </c>
    </row>
    <row r="12" spans="1:2" ht="30" customHeight="1" x14ac:dyDescent="0.25">
      <c r="A12" s="61" t="s">
        <v>50</v>
      </c>
      <c r="B12" s="61" t="s">
        <v>60</v>
      </c>
    </row>
    <row r="13" spans="1:2" ht="30" customHeight="1" x14ac:dyDescent="0.25">
      <c r="A13" s="61" t="s">
        <v>49</v>
      </c>
      <c r="B13" s="61" t="s">
        <v>62</v>
      </c>
    </row>
    <row r="14" spans="1:2" x14ac:dyDescent="0.25">
      <c r="A14" s="123" t="s">
        <v>78</v>
      </c>
      <c r="B14" s="124"/>
    </row>
    <row r="15" spans="1:2" ht="30" customHeight="1" x14ac:dyDescent="0.25">
      <c r="A15" s="61" t="s">
        <v>30</v>
      </c>
      <c r="B15" s="61" t="s">
        <v>82</v>
      </c>
    </row>
    <row r="16" spans="1:2" ht="30" customHeight="1" x14ac:dyDescent="0.25">
      <c r="A16" s="61" t="s">
        <v>68</v>
      </c>
      <c r="B16" s="61" t="s">
        <v>69</v>
      </c>
    </row>
    <row r="17" spans="1:2" ht="60" x14ac:dyDescent="0.25">
      <c r="A17" s="61" t="s">
        <v>83</v>
      </c>
      <c r="B17" s="61" t="s">
        <v>70</v>
      </c>
    </row>
    <row r="18" spans="1:2" ht="75" x14ac:dyDescent="0.25">
      <c r="A18" s="61" t="s">
        <v>84</v>
      </c>
      <c r="B18" s="61" t="s">
        <v>71</v>
      </c>
    </row>
    <row r="19" spans="1:2" ht="30" customHeight="1" x14ac:dyDescent="0.25">
      <c r="A19" s="61" t="s">
        <v>88</v>
      </c>
      <c r="B19" s="61" t="s">
        <v>74</v>
      </c>
    </row>
    <row r="20" spans="1:2" ht="60" x14ac:dyDescent="0.25">
      <c r="A20" s="61" t="s">
        <v>32</v>
      </c>
      <c r="B20" s="61" t="s">
        <v>73</v>
      </c>
    </row>
    <row r="21" spans="1:2" ht="30" customHeight="1" x14ac:dyDescent="0.25">
      <c r="A21" s="61" t="s">
        <v>85</v>
      </c>
      <c r="B21" s="61" t="s">
        <v>72</v>
      </c>
    </row>
    <row r="22" spans="1:2" ht="45" customHeight="1" x14ac:dyDescent="0.25">
      <c r="A22" s="61" t="s">
        <v>46</v>
      </c>
      <c r="B22" s="61" t="s">
        <v>75</v>
      </c>
    </row>
    <row r="23" spans="1:2" ht="30" customHeight="1" x14ac:dyDescent="0.25">
      <c r="A23" s="61" t="s">
        <v>33</v>
      </c>
      <c r="B23" s="61" t="s">
        <v>76</v>
      </c>
    </row>
    <row r="24" spans="1:2" ht="30" customHeight="1" x14ac:dyDescent="0.25">
      <c r="A24" s="61" t="s">
        <v>34</v>
      </c>
      <c r="B24" s="61" t="s">
        <v>77</v>
      </c>
    </row>
  </sheetData>
  <mergeCells count="3">
    <mergeCell ref="A14:B14"/>
    <mergeCell ref="A10:B10"/>
    <mergeCell ref="A4:B4"/>
  </mergeCell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13" max="1" man="1"/>
  </rowBreaks>
  <colBreaks count="1" manualBreakCount="1">
    <brk id="2"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N41"/>
  <sheetViews>
    <sheetView zoomScaleNormal="100" workbookViewId="0">
      <selection sqref="A1:M1"/>
    </sheetView>
  </sheetViews>
  <sheetFormatPr defaultRowHeight="15" x14ac:dyDescent="0.25"/>
  <cols>
    <col min="1" max="1" width="30.7109375" style="60" customWidth="1"/>
    <col min="2" max="6" width="7.28515625" style="1" customWidth="1"/>
    <col min="7" max="7" width="7.28515625" style="8" customWidth="1"/>
    <col min="8" max="8" width="7.28515625" style="1" customWidth="1"/>
    <col min="9" max="9" width="7.28515625" style="8" customWidth="1"/>
    <col min="10" max="10" width="7.28515625" style="1" customWidth="1"/>
    <col min="11" max="11" width="7.28515625" style="8" customWidth="1"/>
    <col min="12" max="12" width="8.7109375" style="1" customWidth="1"/>
    <col min="13" max="13" width="8.7109375" customWidth="1"/>
  </cols>
  <sheetData>
    <row r="1" spans="1:13" x14ac:dyDescent="0.25">
      <c r="A1" s="125" t="s">
        <v>98</v>
      </c>
      <c r="B1" s="125"/>
      <c r="C1" s="125"/>
      <c r="D1" s="125"/>
      <c r="E1" s="125"/>
      <c r="F1" s="125"/>
      <c r="G1" s="125"/>
      <c r="H1" s="125"/>
      <c r="I1" s="125"/>
      <c r="J1" s="125"/>
      <c r="K1" s="125"/>
      <c r="L1" s="125"/>
      <c r="M1" s="125"/>
    </row>
    <row r="2" spans="1:13" x14ac:dyDescent="0.25">
      <c r="A2" s="126" t="s">
        <v>58</v>
      </c>
      <c r="B2" s="126"/>
      <c r="C2" s="126"/>
      <c r="D2" s="126"/>
      <c r="E2" s="126"/>
      <c r="F2" s="126"/>
      <c r="G2" s="126"/>
      <c r="H2" s="126"/>
      <c r="I2" s="126"/>
      <c r="J2" s="126"/>
      <c r="K2" s="126"/>
      <c r="L2" s="126"/>
      <c r="M2" s="126"/>
    </row>
    <row r="3" spans="1:13" s="24" customFormat="1" ht="30" x14ac:dyDescent="0.25">
      <c r="A3" s="51" t="s">
        <v>7</v>
      </c>
      <c r="B3" s="127" t="s">
        <v>91</v>
      </c>
      <c r="C3" s="127"/>
      <c r="D3" s="127" t="s">
        <v>92</v>
      </c>
      <c r="E3" s="127"/>
      <c r="F3" s="127" t="s">
        <v>93</v>
      </c>
      <c r="G3" s="127"/>
      <c r="H3" s="127" t="s">
        <v>94</v>
      </c>
      <c r="I3" s="127"/>
      <c r="J3" s="127" t="s">
        <v>95</v>
      </c>
      <c r="K3" s="127"/>
      <c r="L3" s="50" t="s">
        <v>28</v>
      </c>
      <c r="M3" s="50" t="s">
        <v>96</v>
      </c>
    </row>
    <row r="4" spans="1:13" x14ac:dyDescent="0.25">
      <c r="A4" s="16" t="s">
        <v>8</v>
      </c>
      <c r="B4" s="112">
        <v>73</v>
      </c>
      <c r="C4" s="9">
        <f>IFERROR(B4/B$7, "--")</f>
        <v>0.73737373737373735</v>
      </c>
      <c r="D4" s="112">
        <v>74</v>
      </c>
      <c r="E4" s="9">
        <f t="shared" ref="E4:E6" si="0">IFERROR(D4/D$7, "--")</f>
        <v>0.74</v>
      </c>
      <c r="F4" s="112">
        <v>63</v>
      </c>
      <c r="G4" s="9">
        <f t="shared" ref="G4:G6" si="1">IFERROR(F4/F$7, "--")</f>
        <v>0.75903614457831325</v>
      </c>
      <c r="H4" s="112">
        <v>58</v>
      </c>
      <c r="I4" s="9">
        <f t="shared" ref="I4:I6" si="2">IFERROR(H4/H$7, "--")</f>
        <v>0.73417721518987344</v>
      </c>
      <c r="J4" s="112">
        <v>60</v>
      </c>
      <c r="K4" s="9">
        <f t="shared" ref="K4:K6" si="3">IFERROR(J4/J$7, "--")</f>
        <v>0.75</v>
      </c>
      <c r="L4" s="9">
        <f>IFERROR((J4-B4)/B4, "--")</f>
        <v>-0.17808219178082191</v>
      </c>
      <c r="M4" s="111"/>
    </row>
    <row r="5" spans="1:13" x14ac:dyDescent="0.25">
      <c r="A5" s="16" t="s">
        <v>9</v>
      </c>
      <c r="B5" s="112">
        <v>26</v>
      </c>
      <c r="C5" s="9">
        <f t="shared" ref="C5" si="4">IFERROR(B5/B$7, "--")</f>
        <v>0.26262626262626265</v>
      </c>
      <c r="D5" s="112">
        <v>25</v>
      </c>
      <c r="E5" s="9">
        <f t="shared" si="0"/>
        <v>0.25</v>
      </c>
      <c r="F5" s="112">
        <v>18</v>
      </c>
      <c r="G5" s="9">
        <f>IFERROR(F5/F$7, "--")</f>
        <v>0.21686746987951808</v>
      </c>
      <c r="H5" s="112">
        <v>18</v>
      </c>
      <c r="I5" s="9">
        <f t="shared" si="2"/>
        <v>0.22784810126582278</v>
      </c>
      <c r="J5" s="112">
        <v>19</v>
      </c>
      <c r="K5" s="9">
        <f t="shared" si="3"/>
        <v>0.23749999999999999</v>
      </c>
      <c r="L5" s="9">
        <f>IFERROR((J5-B5)/B5, "--")</f>
        <v>-0.26923076923076922</v>
      </c>
      <c r="M5" s="111"/>
    </row>
    <row r="6" spans="1:13" x14ac:dyDescent="0.25">
      <c r="A6" s="16" t="s">
        <v>10</v>
      </c>
      <c r="B6" s="112">
        <v>0</v>
      </c>
      <c r="C6" s="9">
        <f>IFERROR(B6/B$7, "--")</f>
        <v>0</v>
      </c>
      <c r="D6" s="112">
        <v>1</v>
      </c>
      <c r="E6" s="9">
        <f t="shared" si="0"/>
        <v>0.01</v>
      </c>
      <c r="F6" s="112">
        <v>2</v>
      </c>
      <c r="G6" s="9">
        <f t="shared" si="1"/>
        <v>2.4096385542168676E-2</v>
      </c>
      <c r="H6" s="112">
        <v>3</v>
      </c>
      <c r="I6" s="9">
        <f t="shared" si="2"/>
        <v>3.7974683544303799E-2</v>
      </c>
      <c r="J6" s="112">
        <v>1</v>
      </c>
      <c r="K6" s="9">
        <f t="shared" si="3"/>
        <v>1.2500000000000001E-2</v>
      </c>
      <c r="L6" s="9" t="str">
        <f>IFERROR((J6-B6)/B6, "--")</f>
        <v>--</v>
      </c>
      <c r="M6" s="111"/>
    </row>
    <row r="7" spans="1:13" x14ac:dyDescent="0.25">
      <c r="A7" s="101" t="s">
        <v>27</v>
      </c>
      <c r="B7" s="17">
        <f t="shared" ref="B7:K7" si="5">IFERROR(SUM(B4:B6), "--")</f>
        <v>99</v>
      </c>
      <c r="C7" s="18">
        <f t="shared" si="5"/>
        <v>1</v>
      </c>
      <c r="D7" s="17">
        <f t="shared" si="5"/>
        <v>100</v>
      </c>
      <c r="E7" s="18">
        <f t="shared" si="5"/>
        <v>1</v>
      </c>
      <c r="F7" s="17">
        <f t="shared" si="5"/>
        <v>83</v>
      </c>
      <c r="G7" s="18">
        <f t="shared" si="5"/>
        <v>1</v>
      </c>
      <c r="H7" s="17">
        <f t="shared" si="5"/>
        <v>79</v>
      </c>
      <c r="I7" s="18">
        <f t="shared" si="5"/>
        <v>1</v>
      </c>
      <c r="J7" s="17">
        <f t="shared" si="5"/>
        <v>80</v>
      </c>
      <c r="K7" s="18">
        <f t="shared" si="5"/>
        <v>1</v>
      </c>
      <c r="L7" s="18">
        <f>IFERROR((J7-B7)/B7, "--")</f>
        <v>-0.19191919191919191</v>
      </c>
      <c r="M7" s="111"/>
    </row>
    <row r="8" spans="1:13" s="24" customFormat="1" ht="30" x14ac:dyDescent="0.25">
      <c r="A8" s="51" t="s">
        <v>19</v>
      </c>
      <c r="B8" s="127" t="s">
        <v>91</v>
      </c>
      <c r="C8" s="127"/>
      <c r="D8" s="127" t="s">
        <v>92</v>
      </c>
      <c r="E8" s="127"/>
      <c r="F8" s="127" t="s">
        <v>93</v>
      </c>
      <c r="G8" s="127"/>
      <c r="H8" s="127" t="s">
        <v>94</v>
      </c>
      <c r="I8" s="127"/>
      <c r="J8" s="127" t="s">
        <v>95</v>
      </c>
      <c r="K8" s="127"/>
      <c r="L8" s="50" t="s">
        <v>28</v>
      </c>
      <c r="M8" s="50" t="s">
        <v>96</v>
      </c>
    </row>
    <row r="9" spans="1:13" x14ac:dyDescent="0.25">
      <c r="A9" s="16" t="s">
        <v>11</v>
      </c>
      <c r="B9" s="112">
        <v>9</v>
      </c>
      <c r="C9" s="9">
        <f t="shared" ref="C9:C17" si="6">IFERROR(B9/B$18, "--")</f>
        <v>9.0909090909090912E-2</v>
      </c>
      <c r="D9" s="112">
        <v>9</v>
      </c>
      <c r="E9" s="9">
        <f>IFERROR(D9/D$18, "--")</f>
        <v>0.09</v>
      </c>
      <c r="F9" s="112">
        <v>2</v>
      </c>
      <c r="G9" s="9">
        <f t="shared" ref="G9:G17" si="7">IFERROR(F9/F$18, "--")</f>
        <v>2.4096385542168676E-2</v>
      </c>
      <c r="H9" s="112">
        <v>5</v>
      </c>
      <c r="I9" s="9">
        <f t="shared" ref="I9:I17" si="8">IFERROR(H9/H$18, "--")</f>
        <v>6.3291139240506333E-2</v>
      </c>
      <c r="J9" s="112">
        <v>6</v>
      </c>
      <c r="K9" s="9">
        <f t="shared" ref="K9:K17" si="9">IFERROR(J9/J$18, "--")</f>
        <v>7.4999999999999997E-2</v>
      </c>
      <c r="L9" s="9">
        <f t="shared" ref="L9:L17" si="10">IFERROR((J9-B9)/B9, "--")</f>
        <v>-0.33333333333333331</v>
      </c>
      <c r="M9" s="111"/>
    </row>
    <row r="10" spans="1:13" x14ac:dyDescent="0.25">
      <c r="A10" s="16" t="s">
        <v>12</v>
      </c>
      <c r="B10" s="20">
        <v>0</v>
      </c>
      <c r="C10" s="9">
        <f t="shared" si="6"/>
        <v>0</v>
      </c>
      <c r="D10" s="4">
        <v>0</v>
      </c>
      <c r="E10" s="9">
        <f t="shared" ref="E10:E17" si="11">IFERROR(D10/D$18, "--")</f>
        <v>0</v>
      </c>
      <c r="F10" s="20">
        <v>0</v>
      </c>
      <c r="G10" s="9">
        <f t="shared" si="7"/>
        <v>0</v>
      </c>
      <c r="H10" s="4">
        <v>0</v>
      </c>
      <c r="I10" s="9">
        <f t="shared" si="8"/>
        <v>0</v>
      </c>
      <c r="J10" s="4">
        <v>0</v>
      </c>
      <c r="K10" s="9">
        <f>IFERROR(J10/J$18, "--")</f>
        <v>0</v>
      </c>
      <c r="L10" s="9" t="str">
        <f>IFERROR((J10-B10)/B10, "--")</f>
        <v>--</v>
      </c>
      <c r="M10" s="111"/>
    </row>
    <row r="11" spans="1:13" x14ac:dyDescent="0.25">
      <c r="A11" s="16" t="s">
        <v>13</v>
      </c>
      <c r="B11" s="112">
        <v>2</v>
      </c>
      <c r="C11" s="9">
        <f t="shared" si="6"/>
        <v>2.0202020202020204E-2</v>
      </c>
      <c r="D11" s="112">
        <v>3</v>
      </c>
      <c r="E11" s="9">
        <f t="shared" si="11"/>
        <v>0.03</v>
      </c>
      <c r="F11" s="112">
        <v>2</v>
      </c>
      <c r="G11" s="9">
        <f t="shared" si="7"/>
        <v>2.4096385542168676E-2</v>
      </c>
      <c r="H11" s="112">
        <v>1</v>
      </c>
      <c r="I11" s="9">
        <f t="shared" si="8"/>
        <v>1.2658227848101266E-2</v>
      </c>
      <c r="J11" s="112">
        <v>3</v>
      </c>
      <c r="K11" s="9">
        <f t="shared" si="9"/>
        <v>3.7499999999999999E-2</v>
      </c>
      <c r="L11" s="9">
        <f t="shared" si="10"/>
        <v>0.5</v>
      </c>
      <c r="M11" s="111"/>
    </row>
    <row r="12" spans="1:13" x14ac:dyDescent="0.25">
      <c r="A12" s="16" t="s">
        <v>14</v>
      </c>
      <c r="B12" s="112">
        <v>3</v>
      </c>
      <c r="C12" s="9">
        <f t="shared" si="6"/>
        <v>3.0303030303030304E-2</v>
      </c>
      <c r="D12" s="112">
        <v>4</v>
      </c>
      <c r="E12" s="9">
        <f t="shared" si="11"/>
        <v>0.04</v>
      </c>
      <c r="F12" s="112">
        <v>4</v>
      </c>
      <c r="G12" s="9">
        <f t="shared" si="7"/>
        <v>4.8192771084337352E-2</v>
      </c>
      <c r="H12" s="112">
        <v>0</v>
      </c>
      <c r="I12" s="9">
        <f t="shared" si="8"/>
        <v>0</v>
      </c>
      <c r="J12" s="112">
        <v>1</v>
      </c>
      <c r="K12" s="9">
        <f t="shared" si="9"/>
        <v>1.2500000000000001E-2</v>
      </c>
      <c r="L12" s="9">
        <f t="shared" si="10"/>
        <v>-0.66666666666666663</v>
      </c>
      <c r="M12" s="111"/>
    </row>
    <row r="13" spans="1:13" x14ac:dyDescent="0.25">
      <c r="A13" s="16" t="s">
        <v>87</v>
      </c>
      <c r="B13" s="112">
        <v>35</v>
      </c>
      <c r="C13" s="9">
        <f t="shared" si="6"/>
        <v>0.35353535353535354</v>
      </c>
      <c r="D13" s="112">
        <v>37</v>
      </c>
      <c r="E13" s="9">
        <f t="shared" si="11"/>
        <v>0.37</v>
      </c>
      <c r="F13" s="112">
        <v>41</v>
      </c>
      <c r="G13" s="9">
        <f t="shared" si="7"/>
        <v>0.49397590361445781</v>
      </c>
      <c r="H13" s="112">
        <v>37</v>
      </c>
      <c r="I13" s="9">
        <f t="shared" si="8"/>
        <v>0.46835443037974683</v>
      </c>
      <c r="J13" s="112">
        <v>36</v>
      </c>
      <c r="K13" s="9">
        <f t="shared" si="9"/>
        <v>0.45</v>
      </c>
      <c r="L13" s="9">
        <f t="shared" si="10"/>
        <v>2.8571428571428571E-2</v>
      </c>
      <c r="M13" s="111"/>
    </row>
    <row r="14" spans="1:13" x14ac:dyDescent="0.25">
      <c r="A14" s="16" t="s">
        <v>15</v>
      </c>
      <c r="B14" s="4">
        <v>0</v>
      </c>
      <c r="C14" s="9">
        <f t="shared" si="6"/>
        <v>0</v>
      </c>
      <c r="D14" s="4">
        <v>0</v>
      </c>
      <c r="E14" s="9">
        <f t="shared" si="11"/>
        <v>0</v>
      </c>
      <c r="F14" s="4">
        <v>0</v>
      </c>
      <c r="G14" s="9">
        <f t="shared" si="7"/>
        <v>0</v>
      </c>
      <c r="H14" s="4">
        <v>0</v>
      </c>
      <c r="I14" s="9">
        <f t="shared" si="8"/>
        <v>0</v>
      </c>
      <c r="J14" s="4">
        <v>0</v>
      </c>
      <c r="K14" s="9">
        <f t="shared" si="9"/>
        <v>0</v>
      </c>
      <c r="L14" s="9" t="str">
        <f t="shared" si="10"/>
        <v>--</v>
      </c>
      <c r="M14" s="111"/>
    </row>
    <row r="15" spans="1:13" x14ac:dyDescent="0.25">
      <c r="A15" s="16" t="s">
        <v>16</v>
      </c>
      <c r="B15" s="112">
        <v>45</v>
      </c>
      <c r="C15" s="9">
        <f t="shared" si="6"/>
        <v>0.45454545454545453</v>
      </c>
      <c r="D15" s="112">
        <v>42</v>
      </c>
      <c r="E15" s="9">
        <f t="shared" si="11"/>
        <v>0.42</v>
      </c>
      <c r="F15" s="112">
        <v>22</v>
      </c>
      <c r="G15" s="9">
        <f t="shared" si="7"/>
        <v>0.26506024096385544</v>
      </c>
      <c r="H15" s="112">
        <v>27</v>
      </c>
      <c r="I15" s="9">
        <f t="shared" si="8"/>
        <v>0.34177215189873417</v>
      </c>
      <c r="J15" s="112">
        <v>31</v>
      </c>
      <c r="K15" s="9">
        <f t="shared" si="9"/>
        <v>0.38750000000000001</v>
      </c>
      <c r="L15" s="9">
        <f t="shared" si="10"/>
        <v>-0.31111111111111112</v>
      </c>
      <c r="M15" s="111"/>
    </row>
    <row r="16" spans="1:13" x14ac:dyDescent="0.25">
      <c r="A16" s="16" t="s">
        <v>17</v>
      </c>
      <c r="B16" s="112">
        <v>3</v>
      </c>
      <c r="C16" s="9">
        <f t="shared" si="6"/>
        <v>3.0303030303030304E-2</v>
      </c>
      <c r="D16" s="112">
        <v>5</v>
      </c>
      <c r="E16" s="9">
        <f t="shared" si="11"/>
        <v>0.05</v>
      </c>
      <c r="F16" s="112">
        <v>10</v>
      </c>
      <c r="G16" s="9">
        <f t="shared" si="7"/>
        <v>0.12048192771084337</v>
      </c>
      <c r="H16" s="112">
        <v>9</v>
      </c>
      <c r="I16" s="9">
        <f t="shared" si="8"/>
        <v>0.11392405063291139</v>
      </c>
      <c r="J16" s="112">
        <v>3</v>
      </c>
      <c r="K16" s="9">
        <f t="shared" si="9"/>
        <v>3.7499999999999999E-2</v>
      </c>
      <c r="L16" s="9">
        <f t="shared" si="10"/>
        <v>0</v>
      </c>
      <c r="M16" s="111"/>
    </row>
    <row r="17" spans="1:13" x14ac:dyDescent="0.25">
      <c r="A17" s="16" t="s">
        <v>18</v>
      </c>
      <c r="B17" s="112">
        <v>2</v>
      </c>
      <c r="C17" s="9">
        <f t="shared" si="6"/>
        <v>2.0202020202020204E-2</v>
      </c>
      <c r="D17" s="112">
        <v>0</v>
      </c>
      <c r="E17" s="9">
        <f t="shared" si="11"/>
        <v>0</v>
      </c>
      <c r="F17" s="112">
        <v>2</v>
      </c>
      <c r="G17" s="9">
        <f t="shared" si="7"/>
        <v>2.4096385542168676E-2</v>
      </c>
      <c r="H17" s="112">
        <v>0</v>
      </c>
      <c r="I17" s="9">
        <f t="shared" si="8"/>
        <v>0</v>
      </c>
      <c r="J17" s="112">
        <v>0</v>
      </c>
      <c r="K17" s="9">
        <f t="shared" si="9"/>
        <v>0</v>
      </c>
      <c r="L17" s="9">
        <f t="shared" si="10"/>
        <v>-1</v>
      </c>
      <c r="M17" s="111"/>
    </row>
    <row r="18" spans="1:13" x14ac:dyDescent="0.25">
      <c r="A18" s="101" t="s">
        <v>27</v>
      </c>
      <c r="B18" s="17">
        <f t="shared" ref="B18:K18" si="12">IFERROR(SUM(B9:B17), "--")</f>
        <v>99</v>
      </c>
      <c r="C18" s="18">
        <f t="shared" si="12"/>
        <v>1</v>
      </c>
      <c r="D18" s="17">
        <f t="shared" si="12"/>
        <v>100</v>
      </c>
      <c r="E18" s="18">
        <f t="shared" si="12"/>
        <v>1</v>
      </c>
      <c r="F18" s="17">
        <f t="shared" si="12"/>
        <v>83</v>
      </c>
      <c r="G18" s="18">
        <f t="shared" si="12"/>
        <v>0.99999999999999989</v>
      </c>
      <c r="H18" s="17">
        <f t="shared" si="12"/>
        <v>79</v>
      </c>
      <c r="I18" s="18">
        <f t="shared" si="12"/>
        <v>1</v>
      </c>
      <c r="J18" s="17">
        <f t="shared" si="12"/>
        <v>80</v>
      </c>
      <c r="K18" s="18">
        <f t="shared" si="12"/>
        <v>0.99999999999999989</v>
      </c>
      <c r="L18" s="18">
        <f>IFERROR((J18-B18)/B18, "--")</f>
        <v>-0.19191919191919191</v>
      </c>
      <c r="M18" s="111"/>
    </row>
    <row r="19" spans="1:13" s="24" customFormat="1" ht="30" x14ac:dyDescent="0.25">
      <c r="A19" s="51" t="s">
        <v>2</v>
      </c>
      <c r="B19" s="127" t="s">
        <v>91</v>
      </c>
      <c r="C19" s="127"/>
      <c r="D19" s="127" t="s">
        <v>92</v>
      </c>
      <c r="E19" s="127"/>
      <c r="F19" s="127" t="s">
        <v>93</v>
      </c>
      <c r="G19" s="127"/>
      <c r="H19" s="127" t="s">
        <v>94</v>
      </c>
      <c r="I19" s="127"/>
      <c r="J19" s="127" t="s">
        <v>95</v>
      </c>
      <c r="K19" s="127"/>
      <c r="L19" s="50" t="s">
        <v>28</v>
      </c>
      <c r="M19" s="50" t="s">
        <v>96</v>
      </c>
    </row>
    <row r="20" spans="1:13" x14ac:dyDescent="0.25">
      <c r="A20" s="16" t="s">
        <v>3</v>
      </c>
      <c r="B20" s="112">
        <v>5</v>
      </c>
      <c r="C20" s="9">
        <f>IFERROR(B20/B$24, "--")</f>
        <v>5.0505050505050504E-2</v>
      </c>
      <c r="D20" s="112">
        <v>9</v>
      </c>
      <c r="E20" s="9">
        <f t="shared" ref="E20:E23" si="13">IFERROR(D20/D$24, "--")</f>
        <v>0.09</v>
      </c>
      <c r="F20" s="112">
        <v>0</v>
      </c>
      <c r="G20" s="9">
        <f t="shared" ref="G20:G23" si="14">IFERROR(F20/F$24, "--")</f>
        <v>0</v>
      </c>
      <c r="H20" s="112">
        <v>6</v>
      </c>
      <c r="I20" s="9">
        <f t="shared" ref="I20:I23" si="15">IFERROR(H20/H$24, "--")</f>
        <v>7.5949367088607597E-2</v>
      </c>
      <c r="J20" s="112">
        <v>5</v>
      </c>
      <c r="K20" s="9">
        <f t="shared" ref="K20:K23" si="16">IFERROR(J20/J$24, "--")</f>
        <v>6.25E-2</v>
      </c>
      <c r="L20" s="9">
        <f t="shared" ref="L20:L24" si="17">IFERROR((J20-B20)/B20, "--")</f>
        <v>0</v>
      </c>
      <c r="M20" s="111"/>
    </row>
    <row r="21" spans="1:13" x14ac:dyDescent="0.25">
      <c r="A21" s="16" t="s">
        <v>4</v>
      </c>
      <c r="B21" s="112">
        <v>23</v>
      </c>
      <c r="C21" s="9">
        <f t="shared" ref="C21:C23" si="18">IFERROR(B21/B$24, "--")</f>
        <v>0.23232323232323232</v>
      </c>
      <c r="D21" s="112">
        <v>27</v>
      </c>
      <c r="E21" s="9">
        <f t="shared" si="13"/>
        <v>0.27</v>
      </c>
      <c r="F21" s="112">
        <v>18</v>
      </c>
      <c r="G21" s="9">
        <f t="shared" si="14"/>
        <v>0.21686746987951808</v>
      </c>
      <c r="H21" s="112">
        <v>17</v>
      </c>
      <c r="I21" s="9">
        <f t="shared" si="15"/>
        <v>0.21518987341772153</v>
      </c>
      <c r="J21" s="112">
        <v>20</v>
      </c>
      <c r="K21" s="9">
        <f t="shared" si="16"/>
        <v>0.25</v>
      </c>
      <c r="L21" s="9">
        <f t="shared" si="17"/>
        <v>-0.13043478260869565</v>
      </c>
      <c r="M21" s="111"/>
    </row>
    <row r="22" spans="1:13" x14ac:dyDescent="0.25">
      <c r="A22" s="16" t="s">
        <v>5</v>
      </c>
      <c r="B22" s="112">
        <v>44</v>
      </c>
      <c r="C22" s="9">
        <f t="shared" si="18"/>
        <v>0.44444444444444442</v>
      </c>
      <c r="D22" s="112">
        <v>43</v>
      </c>
      <c r="E22" s="9">
        <f t="shared" si="13"/>
        <v>0.43</v>
      </c>
      <c r="F22" s="112">
        <v>45</v>
      </c>
      <c r="G22" s="9">
        <f t="shared" si="14"/>
        <v>0.54216867469879515</v>
      </c>
      <c r="H22" s="112">
        <v>39</v>
      </c>
      <c r="I22" s="9">
        <f t="shared" si="15"/>
        <v>0.49367088607594939</v>
      </c>
      <c r="J22" s="112">
        <v>34</v>
      </c>
      <c r="K22" s="9">
        <f t="shared" si="16"/>
        <v>0.42499999999999999</v>
      </c>
      <c r="L22" s="9">
        <f t="shared" si="17"/>
        <v>-0.22727272727272727</v>
      </c>
      <c r="M22" s="111"/>
    </row>
    <row r="23" spans="1:13" x14ac:dyDescent="0.25">
      <c r="A23" s="16" t="s">
        <v>6</v>
      </c>
      <c r="B23" s="112">
        <v>27</v>
      </c>
      <c r="C23" s="9">
        <f t="shared" si="18"/>
        <v>0.27272727272727271</v>
      </c>
      <c r="D23" s="112">
        <v>21</v>
      </c>
      <c r="E23" s="9">
        <f t="shared" si="13"/>
        <v>0.21</v>
      </c>
      <c r="F23" s="112">
        <v>20</v>
      </c>
      <c r="G23" s="9">
        <f t="shared" si="14"/>
        <v>0.24096385542168675</v>
      </c>
      <c r="H23" s="112">
        <v>17</v>
      </c>
      <c r="I23" s="9">
        <f t="shared" si="15"/>
        <v>0.21518987341772153</v>
      </c>
      <c r="J23" s="112">
        <v>21</v>
      </c>
      <c r="K23" s="9">
        <f t="shared" si="16"/>
        <v>0.26250000000000001</v>
      </c>
      <c r="L23" s="9">
        <f t="shared" si="17"/>
        <v>-0.22222222222222221</v>
      </c>
      <c r="M23" s="111"/>
    </row>
    <row r="24" spans="1:13" x14ac:dyDescent="0.25">
      <c r="A24" s="101" t="s">
        <v>27</v>
      </c>
      <c r="B24" s="17">
        <f t="shared" ref="B24:K24" si="19">IFERROR(SUM(B20:B23), "--")</f>
        <v>99</v>
      </c>
      <c r="C24" s="18">
        <f t="shared" si="19"/>
        <v>1</v>
      </c>
      <c r="D24" s="17">
        <f t="shared" si="19"/>
        <v>100</v>
      </c>
      <c r="E24" s="18">
        <f t="shared" si="19"/>
        <v>1</v>
      </c>
      <c r="F24" s="17">
        <f t="shared" si="19"/>
        <v>83</v>
      </c>
      <c r="G24" s="18">
        <f t="shared" si="19"/>
        <v>1</v>
      </c>
      <c r="H24" s="17">
        <f t="shared" si="19"/>
        <v>79</v>
      </c>
      <c r="I24" s="18">
        <f t="shared" si="19"/>
        <v>1</v>
      </c>
      <c r="J24" s="17">
        <f t="shared" si="19"/>
        <v>80</v>
      </c>
      <c r="K24" s="18">
        <f t="shared" si="19"/>
        <v>1</v>
      </c>
      <c r="L24" s="18">
        <f t="shared" si="17"/>
        <v>-0.19191919191919191</v>
      </c>
      <c r="M24" s="111"/>
    </row>
    <row r="25" spans="1:13" s="24" customFormat="1" ht="30" x14ac:dyDescent="0.25">
      <c r="A25" s="51" t="s">
        <v>52</v>
      </c>
      <c r="B25" s="127" t="s">
        <v>91</v>
      </c>
      <c r="C25" s="127"/>
      <c r="D25" s="127" t="s">
        <v>92</v>
      </c>
      <c r="E25" s="127"/>
      <c r="F25" s="127" t="s">
        <v>93</v>
      </c>
      <c r="G25" s="127"/>
      <c r="H25" s="127" t="s">
        <v>94</v>
      </c>
      <c r="I25" s="127"/>
      <c r="J25" s="127" t="s">
        <v>95</v>
      </c>
      <c r="K25" s="127"/>
      <c r="L25" s="50" t="s">
        <v>28</v>
      </c>
      <c r="M25" s="50" t="s">
        <v>96</v>
      </c>
    </row>
    <row r="26" spans="1:13" x14ac:dyDescent="0.25">
      <c r="A26" s="16" t="s">
        <v>20</v>
      </c>
      <c r="B26" s="112">
        <v>34</v>
      </c>
      <c r="C26" s="9">
        <f>IFERROR(B26/B$31, "--")</f>
        <v>0.34343434343434343</v>
      </c>
      <c r="D26" s="112">
        <v>31</v>
      </c>
      <c r="E26" s="9">
        <f t="shared" ref="E26:E30" si="20">IFERROR(D26/D$31, "--")</f>
        <v>0.31</v>
      </c>
      <c r="F26" s="112">
        <v>30</v>
      </c>
      <c r="G26" s="9">
        <f t="shared" ref="G26:G30" si="21">IFERROR(F26/F$31, "--")</f>
        <v>0.36144578313253012</v>
      </c>
      <c r="H26" s="112">
        <v>27</v>
      </c>
      <c r="I26" s="9">
        <f t="shared" ref="I26:I30" si="22">IFERROR(H26/H$31, "--")</f>
        <v>0.34177215189873417</v>
      </c>
      <c r="J26" s="112">
        <v>28</v>
      </c>
      <c r="K26" s="9">
        <f t="shared" ref="K26:K30" si="23">IFERROR(J26/J$31, "--")</f>
        <v>0.35</v>
      </c>
      <c r="L26" s="9">
        <f t="shared" ref="L26:L31" si="24">IFERROR((J26-B26)/B26, "--")</f>
        <v>-0.17647058823529413</v>
      </c>
      <c r="M26" s="111"/>
    </row>
    <row r="27" spans="1:13" x14ac:dyDescent="0.25">
      <c r="A27" s="16" t="s">
        <v>21</v>
      </c>
      <c r="B27" s="112">
        <v>7</v>
      </c>
      <c r="C27" s="9">
        <f t="shared" ref="C27:C30" si="25">IFERROR(B27/B$31, "--")</f>
        <v>7.0707070707070704E-2</v>
      </c>
      <c r="D27" s="112">
        <v>6</v>
      </c>
      <c r="E27" s="9">
        <f t="shared" si="20"/>
        <v>0.06</v>
      </c>
      <c r="F27" s="112">
        <v>5</v>
      </c>
      <c r="G27" s="9">
        <f t="shared" si="21"/>
        <v>6.0240963855421686E-2</v>
      </c>
      <c r="H27" s="112">
        <v>5</v>
      </c>
      <c r="I27" s="9">
        <f t="shared" si="22"/>
        <v>6.3291139240506333E-2</v>
      </c>
      <c r="J27" s="112">
        <v>5</v>
      </c>
      <c r="K27" s="9">
        <f t="shared" si="23"/>
        <v>6.25E-2</v>
      </c>
      <c r="L27" s="9">
        <f t="shared" si="24"/>
        <v>-0.2857142857142857</v>
      </c>
      <c r="M27" s="111"/>
    </row>
    <row r="28" spans="1:13" x14ac:dyDescent="0.25">
      <c r="A28" s="16" t="s">
        <v>22</v>
      </c>
      <c r="B28" s="112">
        <v>26</v>
      </c>
      <c r="C28" s="9">
        <f t="shared" si="25"/>
        <v>0.26262626262626265</v>
      </c>
      <c r="D28" s="112">
        <v>35</v>
      </c>
      <c r="E28" s="9">
        <f t="shared" si="20"/>
        <v>0.35</v>
      </c>
      <c r="F28" s="112">
        <v>28</v>
      </c>
      <c r="G28" s="9">
        <f t="shared" si="21"/>
        <v>0.33734939759036142</v>
      </c>
      <c r="H28" s="112">
        <v>32</v>
      </c>
      <c r="I28" s="9">
        <f t="shared" si="22"/>
        <v>0.4050632911392405</v>
      </c>
      <c r="J28" s="112">
        <v>33</v>
      </c>
      <c r="K28" s="9">
        <f t="shared" si="23"/>
        <v>0.41249999999999998</v>
      </c>
      <c r="L28" s="9">
        <f t="shared" si="24"/>
        <v>0.26923076923076922</v>
      </c>
      <c r="M28" s="111"/>
    </row>
    <row r="29" spans="1:13" x14ac:dyDescent="0.25">
      <c r="A29" s="16" t="s">
        <v>23</v>
      </c>
      <c r="B29" s="112">
        <v>6</v>
      </c>
      <c r="C29" s="9">
        <f t="shared" si="25"/>
        <v>6.0606060606060608E-2</v>
      </c>
      <c r="D29" s="112">
        <v>8</v>
      </c>
      <c r="E29" s="9">
        <f t="shared" si="20"/>
        <v>0.08</v>
      </c>
      <c r="F29" s="112">
        <v>3</v>
      </c>
      <c r="G29" s="9">
        <f t="shared" si="21"/>
        <v>3.614457831325301E-2</v>
      </c>
      <c r="H29" s="112">
        <v>3</v>
      </c>
      <c r="I29" s="9">
        <f t="shared" si="22"/>
        <v>3.7974683544303799E-2</v>
      </c>
      <c r="J29" s="112">
        <v>6</v>
      </c>
      <c r="K29" s="9">
        <f t="shared" si="23"/>
        <v>7.4999999999999997E-2</v>
      </c>
      <c r="L29" s="9">
        <f t="shared" si="24"/>
        <v>0</v>
      </c>
      <c r="M29" s="111"/>
    </row>
    <row r="30" spans="1:13" x14ac:dyDescent="0.25">
      <c r="A30" s="16" t="s">
        <v>24</v>
      </c>
      <c r="B30" s="112">
        <v>26</v>
      </c>
      <c r="C30" s="9">
        <f t="shared" si="25"/>
        <v>0.26262626262626265</v>
      </c>
      <c r="D30" s="112">
        <v>20</v>
      </c>
      <c r="E30" s="9">
        <f t="shared" si="20"/>
        <v>0.2</v>
      </c>
      <c r="F30" s="112">
        <v>17</v>
      </c>
      <c r="G30" s="9">
        <f t="shared" si="21"/>
        <v>0.20481927710843373</v>
      </c>
      <c r="H30" s="112">
        <v>12</v>
      </c>
      <c r="I30" s="9">
        <f t="shared" si="22"/>
        <v>0.15189873417721519</v>
      </c>
      <c r="J30" s="112">
        <v>8</v>
      </c>
      <c r="K30" s="9">
        <f t="shared" si="23"/>
        <v>0.1</v>
      </c>
      <c r="L30" s="9">
        <f t="shared" si="24"/>
        <v>-0.69230769230769229</v>
      </c>
      <c r="M30" s="111"/>
    </row>
    <row r="31" spans="1:13" x14ac:dyDescent="0.25">
      <c r="A31" s="101" t="s">
        <v>27</v>
      </c>
      <c r="B31" s="17">
        <f t="shared" ref="B31:K31" si="26">IFERROR(SUM(B26:B30), "--")</f>
        <v>99</v>
      </c>
      <c r="C31" s="18">
        <f t="shared" si="26"/>
        <v>1</v>
      </c>
      <c r="D31" s="17">
        <f t="shared" si="26"/>
        <v>100</v>
      </c>
      <c r="E31" s="18">
        <f t="shared" si="26"/>
        <v>1</v>
      </c>
      <c r="F31" s="17">
        <f t="shared" si="26"/>
        <v>83</v>
      </c>
      <c r="G31" s="18">
        <f t="shared" si="26"/>
        <v>1</v>
      </c>
      <c r="H31" s="17">
        <f t="shared" si="26"/>
        <v>79</v>
      </c>
      <c r="I31" s="18">
        <f t="shared" si="26"/>
        <v>1</v>
      </c>
      <c r="J31" s="17">
        <f t="shared" si="26"/>
        <v>80</v>
      </c>
      <c r="K31" s="18">
        <f t="shared" si="26"/>
        <v>0.99999999999999989</v>
      </c>
      <c r="L31" s="18">
        <f t="shared" si="24"/>
        <v>-0.19191919191919191</v>
      </c>
      <c r="M31" s="111"/>
    </row>
    <row r="32" spans="1:13" s="24" customFormat="1" ht="30" x14ac:dyDescent="0.25">
      <c r="A32" s="51" t="s">
        <v>25</v>
      </c>
      <c r="B32" s="127" t="s">
        <v>91</v>
      </c>
      <c r="C32" s="127"/>
      <c r="D32" s="127" t="s">
        <v>92</v>
      </c>
      <c r="E32" s="127"/>
      <c r="F32" s="127" t="s">
        <v>93</v>
      </c>
      <c r="G32" s="127"/>
      <c r="H32" s="127" t="s">
        <v>94</v>
      </c>
      <c r="I32" s="127"/>
      <c r="J32" s="127" t="s">
        <v>95</v>
      </c>
      <c r="K32" s="127"/>
      <c r="L32" s="50" t="s">
        <v>28</v>
      </c>
      <c r="M32" s="50" t="s">
        <v>96</v>
      </c>
    </row>
    <row r="33" spans="1:14" x14ac:dyDescent="0.25">
      <c r="A33" s="16" t="s">
        <v>90</v>
      </c>
      <c r="B33" s="112">
        <v>74</v>
      </c>
      <c r="C33" s="9">
        <f>IFERROR(B33/B$35, "--")</f>
        <v>0.74747474747474751</v>
      </c>
      <c r="D33" s="112">
        <v>60</v>
      </c>
      <c r="E33" s="9">
        <f>IFERROR(D33/D$35, "--")</f>
        <v>0.6</v>
      </c>
      <c r="F33" s="112">
        <v>55</v>
      </c>
      <c r="G33" s="9">
        <f>IFERROR(F33/F$35, "--")</f>
        <v>0.66265060240963858</v>
      </c>
      <c r="H33" s="112">
        <v>56</v>
      </c>
      <c r="I33" s="9">
        <f>IFERROR(H33/H$35, "--")</f>
        <v>0.70886075949367089</v>
      </c>
      <c r="J33" s="112">
        <v>55</v>
      </c>
      <c r="K33" s="9">
        <f>IFERROR(J33/J$35, "--")</f>
        <v>0.6875</v>
      </c>
      <c r="L33" s="9">
        <f t="shared" ref="L33:L35" si="27">IFERROR((J33-B33)/B33, "--")</f>
        <v>-0.25675675675675674</v>
      </c>
      <c r="M33" s="111"/>
    </row>
    <row r="34" spans="1:14" x14ac:dyDescent="0.25">
      <c r="A34" s="16" t="s">
        <v>26</v>
      </c>
      <c r="B34" s="112">
        <v>25</v>
      </c>
      <c r="C34" s="9">
        <f>IFERROR(B34/B$35, "--")</f>
        <v>0.25252525252525254</v>
      </c>
      <c r="D34" s="112">
        <v>40</v>
      </c>
      <c r="E34" s="9">
        <f>IFERROR(D34/D$35, "--")</f>
        <v>0.4</v>
      </c>
      <c r="F34" s="112">
        <v>28</v>
      </c>
      <c r="G34" s="9">
        <f>IFERROR(F34/F$35, "--")</f>
        <v>0.33734939759036142</v>
      </c>
      <c r="H34" s="112">
        <v>23</v>
      </c>
      <c r="I34" s="9">
        <f>IFERROR(H34/H$35, "--")</f>
        <v>0.29113924050632911</v>
      </c>
      <c r="J34" s="112">
        <v>25</v>
      </c>
      <c r="K34" s="9">
        <f>IFERROR(J34/J$35, "--")</f>
        <v>0.3125</v>
      </c>
      <c r="L34" s="9">
        <f t="shared" si="27"/>
        <v>0</v>
      </c>
      <c r="M34" s="111"/>
    </row>
    <row r="35" spans="1:14" x14ac:dyDescent="0.25">
      <c r="A35" s="101" t="s">
        <v>27</v>
      </c>
      <c r="B35" s="17">
        <f t="shared" ref="B35:K35" si="28">IFERROR(SUM(B33:B34), "--")</f>
        <v>99</v>
      </c>
      <c r="C35" s="18">
        <f t="shared" si="28"/>
        <v>1</v>
      </c>
      <c r="D35" s="17">
        <f t="shared" si="28"/>
        <v>100</v>
      </c>
      <c r="E35" s="18">
        <f t="shared" si="28"/>
        <v>1</v>
      </c>
      <c r="F35" s="17">
        <f t="shared" si="28"/>
        <v>83</v>
      </c>
      <c r="G35" s="18">
        <f t="shared" si="28"/>
        <v>1</v>
      </c>
      <c r="H35" s="17">
        <f t="shared" si="28"/>
        <v>79</v>
      </c>
      <c r="I35" s="18">
        <f t="shared" si="28"/>
        <v>1</v>
      </c>
      <c r="J35" s="17">
        <f t="shared" si="28"/>
        <v>80</v>
      </c>
      <c r="K35" s="18">
        <f t="shared" si="28"/>
        <v>1</v>
      </c>
      <c r="L35" s="18">
        <f t="shared" si="27"/>
        <v>-0.19191919191919191</v>
      </c>
      <c r="M35" s="111"/>
    </row>
    <row r="36" spans="1:14" x14ac:dyDescent="0.25">
      <c r="A36" s="128" t="s">
        <v>97</v>
      </c>
      <c r="B36" s="129"/>
      <c r="C36" s="129"/>
      <c r="D36" s="129"/>
      <c r="E36" s="129"/>
      <c r="F36" s="129"/>
      <c r="G36" s="129"/>
      <c r="H36" s="129"/>
      <c r="I36" s="129"/>
      <c r="J36" s="129"/>
      <c r="K36" s="129"/>
      <c r="L36" s="129"/>
      <c r="M36" s="130"/>
    </row>
    <row r="38" spans="1:14" x14ac:dyDescent="0.25">
      <c r="N38" s="11"/>
    </row>
    <row r="41" spans="1:14" x14ac:dyDescent="0.25">
      <c r="C41" s="10"/>
    </row>
  </sheetData>
  <mergeCells count="28">
    <mergeCell ref="A36:M36"/>
    <mergeCell ref="B25:C25"/>
    <mergeCell ref="D25:E25"/>
    <mergeCell ref="F25:G25"/>
    <mergeCell ref="H25:I25"/>
    <mergeCell ref="J25:K25"/>
    <mergeCell ref="B32:C32"/>
    <mergeCell ref="D32:E32"/>
    <mergeCell ref="F32:G32"/>
    <mergeCell ref="H32:I32"/>
    <mergeCell ref="J32:K32"/>
    <mergeCell ref="B8:C8"/>
    <mergeCell ref="D8:E8"/>
    <mergeCell ref="F8:G8"/>
    <mergeCell ref="H8:I8"/>
    <mergeCell ref="J8:K8"/>
    <mergeCell ref="B19:C19"/>
    <mergeCell ref="D19:E19"/>
    <mergeCell ref="F19:G19"/>
    <mergeCell ref="H19:I19"/>
    <mergeCell ref="J19:K19"/>
    <mergeCell ref="A1:M1"/>
    <mergeCell ref="A2:M2"/>
    <mergeCell ref="B3:C3"/>
    <mergeCell ref="D3:E3"/>
    <mergeCell ref="F3:G3"/>
    <mergeCell ref="H3:I3"/>
    <mergeCell ref="J3:K3"/>
  </mergeCells>
  <hyperlinks>
    <hyperlink ref="A2:L2" location="Definitions!A2" display="Student Characteristics"/>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4" max="16383" man="1"/>
  </rowBreaks>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SparklinePTFTTotal</xm:f>
              <xm:sqref>M35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SparklineFT</xm:f>
              <xm:sqref>M34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xm:f>
              <xm:sqref>M33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SparklineTotalGoal</xm:f>
              <xm:sqref>M31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SparklineOtherGoal</xm:f>
              <xm:sqref>M30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SparklineCertificateOnly</xm:f>
              <xm:sqref>M29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SparklineDegreeOnly</xm:f>
              <xm:sqref>M28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SparklineTransferNoDegree</xm:f>
              <xm:sqref>M27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SparklineTransferDegree</xm:f>
              <xm:sqref>M26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SparklineTotalAge</xm:f>
              <xm:sqref>M24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Sparkline40</xm:f>
              <xm:sqref>M23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Sparkline25_39</xm:f>
              <xm:sqref>M22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Sparkline20_24</xm:f>
              <xm:sqref>M21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Sparkline20Younger</xm:f>
              <xm:sqref>M20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SparklineFemale</xm:f>
              <xm:sqref>M4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SparklineMale</xm:f>
              <xm:sqref>M5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SparklineUnknownGender</xm:f>
              <xm:sqref>M6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SparklineTotalGender</xm:f>
              <xm:sqref>M7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SparklineAfricanAmerican</xm:f>
              <xm:sqref>M9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SparklineAmericanIndian</xm:f>
              <xm:sqref>M10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SparklineAsian</xm:f>
              <xm:sqref>M11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SparklineFilipino</xm:f>
              <xm:sqref>M12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SparklineLatino</xm:f>
              <xm:sqref>M13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SparklinePI</xm:f>
              <xm:sqref>M14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SparklineWhite</xm:f>
              <xm:sqref>M15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SparklineMultipleRaces</xm:f>
              <xm:sqref>M16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SparklineUnknownRace</xm:f>
              <xm:sqref>M17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SparklineTotalRace</xm:f>
              <xm:sqref>M18</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H77"/>
  <sheetViews>
    <sheetView zoomScaleNormal="100" workbookViewId="0">
      <selection activeCell="G51" sqref="G51"/>
    </sheetView>
  </sheetViews>
  <sheetFormatPr defaultRowHeight="15" x14ac:dyDescent="0.25"/>
  <cols>
    <col min="1" max="1" width="19.7109375" style="106" customWidth="1"/>
    <col min="2" max="2" width="12.7109375" customWidth="1"/>
    <col min="3" max="8" width="12.7109375" style="1" customWidth="1"/>
  </cols>
  <sheetData>
    <row r="1" spans="1:8" ht="30" customHeight="1" x14ac:dyDescent="0.25">
      <c r="A1" s="137" t="s">
        <v>99</v>
      </c>
      <c r="B1" s="138"/>
      <c r="C1" s="138"/>
      <c r="D1" s="138"/>
      <c r="E1" s="138"/>
      <c r="F1" s="138"/>
      <c r="G1" s="138"/>
      <c r="H1" s="138"/>
    </row>
    <row r="2" spans="1:8" ht="30" x14ac:dyDescent="0.25">
      <c r="A2" s="104" t="s">
        <v>41</v>
      </c>
      <c r="B2" s="66" t="s">
        <v>1</v>
      </c>
      <c r="C2" s="65" t="s">
        <v>46</v>
      </c>
      <c r="D2" s="65" t="s">
        <v>47</v>
      </c>
      <c r="E2" s="65" t="s">
        <v>44</v>
      </c>
      <c r="F2" s="65" t="s">
        <v>48</v>
      </c>
      <c r="G2" s="65" t="s">
        <v>0</v>
      </c>
      <c r="H2" s="65" t="s">
        <v>45</v>
      </c>
    </row>
    <row r="3" spans="1:8" ht="15" customHeight="1" x14ac:dyDescent="0.25">
      <c r="A3" s="139" t="s">
        <v>98</v>
      </c>
      <c r="B3" s="7" t="s">
        <v>91</v>
      </c>
      <c r="C3" s="4">
        <v>157</v>
      </c>
      <c r="D3" s="4">
        <v>139</v>
      </c>
      <c r="E3" s="15">
        <v>0.88535031847133761</v>
      </c>
      <c r="F3" s="4">
        <v>116</v>
      </c>
      <c r="G3" s="15">
        <v>0.73885350318471332</v>
      </c>
      <c r="H3" s="14" t="s">
        <v>29</v>
      </c>
    </row>
    <row r="4" spans="1:8" ht="15" customHeight="1" x14ac:dyDescent="0.25">
      <c r="A4" s="140"/>
      <c r="B4" s="7" t="s">
        <v>92</v>
      </c>
      <c r="C4" s="4">
        <v>161</v>
      </c>
      <c r="D4" s="4">
        <v>144</v>
      </c>
      <c r="E4" s="5">
        <v>0.89440993788819878</v>
      </c>
      <c r="F4" s="4">
        <v>122</v>
      </c>
      <c r="G4" s="5">
        <v>0.75776397515527949</v>
      </c>
      <c r="H4" s="6" t="s">
        <v>29</v>
      </c>
    </row>
    <row r="5" spans="1:8" ht="15" customHeight="1" x14ac:dyDescent="0.25">
      <c r="A5" s="140"/>
      <c r="B5" s="7" t="s">
        <v>93</v>
      </c>
      <c r="C5" s="4">
        <v>127</v>
      </c>
      <c r="D5" s="4">
        <v>112</v>
      </c>
      <c r="E5" s="5">
        <v>0.88188976377952755</v>
      </c>
      <c r="F5" s="4">
        <v>92</v>
      </c>
      <c r="G5" s="5">
        <v>0.72440944881889768</v>
      </c>
      <c r="H5" s="6" t="s">
        <v>29</v>
      </c>
    </row>
    <row r="6" spans="1:8" ht="15" customHeight="1" x14ac:dyDescent="0.25">
      <c r="A6" s="140"/>
      <c r="B6" s="7" t="s">
        <v>94</v>
      </c>
      <c r="C6" s="4">
        <v>114</v>
      </c>
      <c r="D6" s="4">
        <v>101</v>
      </c>
      <c r="E6" s="5">
        <v>0.88596491228070173</v>
      </c>
      <c r="F6" s="4">
        <v>94</v>
      </c>
      <c r="G6" s="5">
        <v>0.82456140350877194</v>
      </c>
      <c r="H6" s="6" t="s">
        <v>29</v>
      </c>
    </row>
    <row r="7" spans="1:8" ht="15" customHeight="1" x14ac:dyDescent="0.25">
      <c r="A7" s="140"/>
      <c r="B7" s="7" t="s">
        <v>95</v>
      </c>
      <c r="C7" s="4">
        <v>121</v>
      </c>
      <c r="D7" s="4">
        <v>107</v>
      </c>
      <c r="E7" s="5">
        <v>0.88429752066115708</v>
      </c>
      <c r="F7" s="4">
        <v>93</v>
      </c>
      <c r="G7" s="5">
        <v>0.76859504132231404</v>
      </c>
      <c r="H7" s="6" t="s">
        <v>29</v>
      </c>
    </row>
    <row r="8" spans="1:8" ht="15" customHeight="1" x14ac:dyDescent="0.25">
      <c r="A8" s="141"/>
      <c r="B8" s="54" t="s">
        <v>27</v>
      </c>
      <c r="C8" s="17">
        <f>IFERROR(SUM(C3:C7), "--")</f>
        <v>680</v>
      </c>
      <c r="D8" s="17">
        <f>IFERROR(SUM(D3:D7), "--")</f>
        <v>603</v>
      </c>
      <c r="E8" s="102">
        <f>IFERROR(D8/C8, "--" )</f>
        <v>0.8867647058823529</v>
      </c>
      <c r="F8" s="17">
        <f>IFERROR(SUM(F3:F7), "--")</f>
        <v>517</v>
      </c>
      <c r="G8" s="102">
        <f>IFERROR(F8/C8, "--" )</f>
        <v>0.76029411764705879</v>
      </c>
      <c r="H8" s="103" t="s">
        <v>29</v>
      </c>
    </row>
    <row r="9" spans="1:8" ht="15" customHeight="1" x14ac:dyDescent="0.25">
      <c r="A9" s="105"/>
      <c r="B9" s="67"/>
      <c r="C9" s="67"/>
      <c r="D9" s="67"/>
      <c r="E9" s="67"/>
      <c r="F9" s="67"/>
      <c r="G9" s="67"/>
      <c r="H9" s="67"/>
    </row>
    <row r="10" spans="1:8" s="24" customFormat="1" ht="30" x14ac:dyDescent="0.25">
      <c r="A10" s="49" t="s">
        <v>7</v>
      </c>
      <c r="B10" s="2" t="s">
        <v>1</v>
      </c>
      <c r="C10" s="65" t="s">
        <v>46</v>
      </c>
      <c r="D10" s="65" t="s">
        <v>47</v>
      </c>
      <c r="E10" s="65" t="s">
        <v>44</v>
      </c>
      <c r="F10" s="65" t="s">
        <v>48</v>
      </c>
      <c r="G10" s="65" t="s">
        <v>0</v>
      </c>
      <c r="H10" s="65" t="s">
        <v>45</v>
      </c>
    </row>
    <row r="11" spans="1:8" x14ac:dyDescent="0.25">
      <c r="A11" s="151" t="s">
        <v>8</v>
      </c>
      <c r="B11" s="7" t="s">
        <v>91</v>
      </c>
      <c r="C11" s="4">
        <v>119</v>
      </c>
      <c r="D11" s="4">
        <v>105</v>
      </c>
      <c r="E11" s="5">
        <v>0.88235294117647056</v>
      </c>
      <c r="F11" s="4">
        <v>90</v>
      </c>
      <c r="G11" s="5">
        <v>0.75630252100840334</v>
      </c>
      <c r="H11" s="6">
        <v>2.7514285714285713</v>
      </c>
    </row>
    <row r="12" spans="1:8" x14ac:dyDescent="0.25">
      <c r="A12" s="152"/>
      <c r="B12" s="7" t="s">
        <v>92</v>
      </c>
      <c r="C12" s="4">
        <v>116</v>
      </c>
      <c r="D12" s="4">
        <v>105</v>
      </c>
      <c r="E12" s="5">
        <v>0.90517241379310343</v>
      </c>
      <c r="F12" s="4">
        <v>90</v>
      </c>
      <c r="G12" s="5">
        <v>0.77586206896551724</v>
      </c>
      <c r="H12" s="6">
        <v>2.7561904761904761</v>
      </c>
    </row>
    <row r="13" spans="1:8" x14ac:dyDescent="0.25">
      <c r="A13" s="152"/>
      <c r="B13" s="7" t="s">
        <v>93</v>
      </c>
      <c r="C13" s="4">
        <v>93</v>
      </c>
      <c r="D13" s="4">
        <v>83</v>
      </c>
      <c r="E13" s="5">
        <v>0.89247311827956988</v>
      </c>
      <c r="F13" s="4">
        <v>66</v>
      </c>
      <c r="G13" s="5">
        <v>0.70967741935483875</v>
      </c>
      <c r="H13" s="6">
        <v>2.6361445783132531</v>
      </c>
    </row>
    <row r="14" spans="1:8" x14ac:dyDescent="0.25">
      <c r="A14" s="152"/>
      <c r="B14" s="7" t="s">
        <v>94</v>
      </c>
      <c r="C14" s="4">
        <v>85</v>
      </c>
      <c r="D14" s="4">
        <v>73</v>
      </c>
      <c r="E14" s="5">
        <v>0.85882352941176465</v>
      </c>
      <c r="F14" s="4">
        <v>68</v>
      </c>
      <c r="G14" s="5">
        <v>0.8</v>
      </c>
      <c r="H14" s="6">
        <v>3.0684931506849313</v>
      </c>
    </row>
    <row r="15" spans="1:8" x14ac:dyDescent="0.25">
      <c r="A15" s="152"/>
      <c r="B15" s="7" t="s">
        <v>95</v>
      </c>
      <c r="C15" s="4">
        <v>87</v>
      </c>
      <c r="D15" s="4">
        <v>78</v>
      </c>
      <c r="E15" s="5">
        <v>0.89655172413793105</v>
      </c>
      <c r="F15" s="4">
        <v>66</v>
      </c>
      <c r="G15" s="5">
        <v>0.75862068965517238</v>
      </c>
      <c r="H15" s="6">
        <v>2.7910256410256409</v>
      </c>
    </row>
    <row r="16" spans="1:8" x14ac:dyDescent="0.25">
      <c r="A16" s="153"/>
      <c r="B16" s="54" t="s">
        <v>27</v>
      </c>
      <c r="C16" s="17">
        <f>IFERROR(SUM(C11:C15), "--")</f>
        <v>500</v>
      </c>
      <c r="D16" s="17">
        <f>IFERROR(SUM(D11:D15), "--")</f>
        <v>444</v>
      </c>
      <c r="E16" s="102">
        <f>IFERROR(D16/C16, "--" )</f>
        <v>0.88800000000000001</v>
      </c>
      <c r="F16" s="17">
        <f>IFERROR(SUM(F11:F15), "--")</f>
        <v>380</v>
      </c>
      <c r="G16" s="102">
        <f>IFERROR(F16/C16, "--" )</f>
        <v>0.76</v>
      </c>
      <c r="H16" s="103" t="s">
        <v>29</v>
      </c>
    </row>
    <row r="17" spans="1:8" x14ac:dyDescent="0.25">
      <c r="A17" s="148" t="s">
        <v>9</v>
      </c>
      <c r="B17" s="87" t="s">
        <v>91</v>
      </c>
      <c r="C17" s="88">
        <v>38</v>
      </c>
      <c r="D17" s="88">
        <v>34</v>
      </c>
      <c r="E17" s="90">
        <v>0.89473684210526316</v>
      </c>
      <c r="F17" s="88">
        <v>26</v>
      </c>
      <c r="G17" s="90">
        <v>0.68421052631578949</v>
      </c>
      <c r="H17" s="89">
        <v>2.5272727272727278</v>
      </c>
    </row>
    <row r="18" spans="1:8" x14ac:dyDescent="0.25">
      <c r="A18" s="149"/>
      <c r="B18" s="87" t="s">
        <v>92</v>
      </c>
      <c r="C18" s="88">
        <v>44</v>
      </c>
      <c r="D18" s="88">
        <v>38</v>
      </c>
      <c r="E18" s="90">
        <v>0.86363636363636365</v>
      </c>
      <c r="F18" s="88">
        <v>31</v>
      </c>
      <c r="G18" s="90">
        <v>0.70454545454545459</v>
      </c>
      <c r="H18" s="89">
        <v>2.7027027027027026</v>
      </c>
    </row>
    <row r="19" spans="1:8" x14ac:dyDescent="0.25">
      <c r="A19" s="149"/>
      <c r="B19" s="87" t="s">
        <v>93</v>
      </c>
      <c r="C19" s="88">
        <v>29</v>
      </c>
      <c r="D19" s="88">
        <v>25</v>
      </c>
      <c r="E19" s="90">
        <v>0.86206896551724133</v>
      </c>
      <c r="F19" s="88">
        <v>22</v>
      </c>
      <c r="G19" s="90">
        <v>0.75862068965517238</v>
      </c>
      <c r="H19" s="89">
        <v>2.7079999999999993</v>
      </c>
    </row>
    <row r="20" spans="1:8" x14ac:dyDescent="0.25">
      <c r="A20" s="149"/>
      <c r="B20" s="87" t="s">
        <v>94</v>
      </c>
      <c r="C20" s="88">
        <v>26</v>
      </c>
      <c r="D20" s="88">
        <v>26</v>
      </c>
      <c r="E20" s="90">
        <v>1</v>
      </c>
      <c r="F20" s="88">
        <v>25</v>
      </c>
      <c r="G20" s="90">
        <v>0.96153846153846156</v>
      </c>
      <c r="H20" s="89">
        <v>3.3115384615384618</v>
      </c>
    </row>
    <row r="21" spans="1:8" x14ac:dyDescent="0.25">
      <c r="A21" s="149"/>
      <c r="B21" s="87" t="s">
        <v>95</v>
      </c>
      <c r="C21" s="88">
        <v>30</v>
      </c>
      <c r="D21" s="88">
        <v>25</v>
      </c>
      <c r="E21" s="90">
        <v>0.83333333333333337</v>
      </c>
      <c r="F21" s="88">
        <v>23</v>
      </c>
      <c r="G21" s="90">
        <v>0.76666666666666672</v>
      </c>
      <c r="H21" s="89">
        <v>3.3</v>
      </c>
    </row>
    <row r="22" spans="1:8" x14ac:dyDescent="0.25">
      <c r="A22" s="150"/>
      <c r="B22" s="95" t="s">
        <v>27</v>
      </c>
      <c r="C22" s="107">
        <f>IFERROR(SUM(C17:C21), "--")</f>
        <v>167</v>
      </c>
      <c r="D22" s="107">
        <f>IFERROR(SUM(D17:D21), "--")</f>
        <v>148</v>
      </c>
      <c r="E22" s="109">
        <f>IFERROR(D22/C22, "--" )</f>
        <v>0.88622754491017963</v>
      </c>
      <c r="F22" s="107">
        <f>IFERROR(SUM(F17:F21), "--")</f>
        <v>127</v>
      </c>
      <c r="G22" s="109">
        <f>IFERROR(F22/C22, "--" )</f>
        <v>0.76047904191616766</v>
      </c>
      <c r="H22" s="108" t="s">
        <v>29</v>
      </c>
    </row>
    <row r="23" spans="1:8" s="24" customFormat="1" ht="30" x14ac:dyDescent="0.25">
      <c r="A23" s="49" t="s">
        <v>19</v>
      </c>
      <c r="B23" s="2" t="s">
        <v>1</v>
      </c>
      <c r="C23" s="65" t="s">
        <v>46</v>
      </c>
      <c r="D23" s="65" t="s">
        <v>47</v>
      </c>
      <c r="E23" s="65" t="s">
        <v>44</v>
      </c>
      <c r="F23" s="65" t="s">
        <v>48</v>
      </c>
      <c r="G23" s="65" t="s">
        <v>0</v>
      </c>
      <c r="H23" s="65" t="s">
        <v>45</v>
      </c>
    </row>
    <row r="24" spans="1:8" ht="15" customHeight="1" x14ac:dyDescent="0.25">
      <c r="A24" s="145" t="s">
        <v>56</v>
      </c>
      <c r="B24" s="7" t="s">
        <v>91</v>
      </c>
      <c r="C24" s="4">
        <v>9</v>
      </c>
      <c r="D24" s="4">
        <v>6</v>
      </c>
      <c r="E24" s="5">
        <v>0.66666666666666663</v>
      </c>
      <c r="F24" s="4">
        <v>4</v>
      </c>
      <c r="G24" s="5">
        <v>0.44444444444444442</v>
      </c>
      <c r="H24" s="6">
        <v>2.2333333333333329</v>
      </c>
    </row>
    <row r="25" spans="1:8" x14ac:dyDescent="0.25">
      <c r="A25" s="146"/>
      <c r="B25" s="7" t="s">
        <v>92</v>
      </c>
      <c r="C25" s="4">
        <v>17</v>
      </c>
      <c r="D25" s="4">
        <v>15</v>
      </c>
      <c r="E25" s="5">
        <v>0.88235294117647056</v>
      </c>
      <c r="F25" s="4">
        <v>13</v>
      </c>
      <c r="G25" s="5">
        <v>0.76470588235294112</v>
      </c>
      <c r="H25" s="6">
        <v>2.6466666666666669</v>
      </c>
    </row>
    <row r="26" spans="1:8" x14ac:dyDescent="0.25">
      <c r="A26" s="146"/>
      <c r="B26" s="7" t="s">
        <v>93</v>
      </c>
      <c r="C26" s="4">
        <v>5</v>
      </c>
      <c r="D26" s="4">
        <v>5</v>
      </c>
      <c r="E26" s="5">
        <v>1</v>
      </c>
      <c r="F26" s="4">
        <v>4</v>
      </c>
      <c r="G26" s="5">
        <v>0.8</v>
      </c>
      <c r="H26" s="6">
        <v>3.14</v>
      </c>
    </row>
    <row r="27" spans="1:8" x14ac:dyDescent="0.25">
      <c r="A27" s="146"/>
      <c r="B27" s="7" t="s">
        <v>94</v>
      </c>
      <c r="C27" s="4">
        <v>5</v>
      </c>
      <c r="D27" s="4">
        <v>5</v>
      </c>
      <c r="E27" s="5">
        <v>1</v>
      </c>
      <c r="F27" s="4">
        <v>3</v>
      </c>
      <c r="G27" s="5">
        <v>0.6</v>
      </c>
      <c r="H27" s="6">
        <v>2.34</v>
      </c>
    </row>
    <row r="28" spans="1:8" x14ac:dyDescent="0.25">
      <c r="A28" s="146"/>
      <c r="B28" s="7" t="s">
        <v>95</v>
      </c>
      <c r="C28" s="4">
        <v>11</v>
      </c>
      <c r="D28" s="4">
        <v>11</v>
      </c>
      <c r="E28" s="5">
        <v>1</v>
      </c>
      <c r="F28" s="4">
        <v>10</v>
      </c>
      <c r="G28" s="5">
        <v>0.90909090909090906</v>
      </c>
      <c r="H28" s="6">
        <v>3.0363636363636366</v>
      </c>
    </row>
    <row r="29" spans="1:8" x14ac:dyDescent="0.25">
      <c r="A29" s="147"/>
      <c r="B29" s="54" t="s">
        <v>27</v>
      </c>
      <c r="C29" s="17">
        <f>IFERROR(SUM(C24:C28), "--")</f>
        <v>47</v>
      </c>
      <c r="D29" s="17">
        <f>IFERROR(SUM(D24:D28), "--")</f>
        <v>42</v>
      </c>
      <c r="E29" s="102">
        <f>IFERROR(D29/C29, "--" )</f>
        <v>0.8936170212765957</v>
      </c>
      <c r="F29" s="17">
        <f>IFERROR(SUM(F24:F28), "--")</f>
        <v>34</v>
      </c>
      <c r="G29" s="102">
        <f>IFERROR(F29/C29, "--" )</f>
        <v>0.72340425531914898</v>
      </c>
      <c r="H29" s="103" t="s">
        <v>29</v>
      </c>
    </row>
    <row r="30" spans="1:8" ht="15" customHeight="1" x14ac:dyDescent="0.25">
      <c r="A30" s="142" t="s">
        <v>55</v>
      </c>
      <c r="B30" s="87" t="s">
        <v>91</v>
      </c>
      <c r="C30" s="113" t="s">
        <v>29</v>
      </c>
      <c r="D30" s="113" t="s">
        <v>29</v>
      </c>
      <c r="E30" s="114" t="s">
        <v>29</v>
      </c>
      <c r="F30" s="113" t="s">
        <v>29</v>
      </c>
      <c r="G30" s="114" t="s">
        <v>29</v>
      </c>
      <c r="H30" s="115" t="s">
        <v>29</v>
      </c>
    </row>
    <row r="31" spans="1:8" x14ac:dyDescent="0.25">
      <c r="A31" s="143"/>
      <c r="B31" s="87" t="s">
        <v>92</v>
      </c>
      <c r="C31" s="113" t="s">
        <v>29</v>
      </c>
      <c r="D31" s="113" t="s">
        <v>29</v>
      </c>
      <c r="E31" s="114" t="s">
        <v>29</v>
      </c>
      <c r="F31" s="113" t="s">
        <v>29</v>
      </c>
      <c r="G31" s="114" t="s">
        <v>29</v>
      </c>
      <c r="H31" s="115" t="s">
        <v>29</v>
      </c>
    </row>
    <row r="32" spans="1:8" x14ac:dyDescent="0.25">
      <c r="A32" s="143"/>
      <c r="B32" s="87" t="s">
        <v>93</v>
      </c>
      <c r="C32" s="113" t="s">
        <v>29</v>
      </c>
      <c r="D32" s="113" t="s">
        <v>29</v>
      </c>
      <c r="E32" s="114" t="s">
        <v>29</v>
      </c>
      <c r="F32" s="113" t="s">
        <v>29</v>
      </c>
      <c r="G32" s="114" t="s">
        <v>29</v>
      </c>
      <c r="H32" s="115" t="s">
        <v>29</v>
      </c>
    </row>
    <row r="33" spans="1:8" x14ac:dyDescent="0.25">
      <c r="A33" s="143"/>
      <c r="B33" s="87" t="s">
        <v>94</v>
      </c>
      <c r="C33" s="113" t="s">
        <v>29</v>
      </c>
      <c r="D33" s="113" t="s">
        <v>29</v>
      </c>
      <c r="E33" s="114" t="s">
        <v>29</v>
      </c>
      <c r="F33" s="113" t="s">
        <v>29</v>
      </c>
      <c r="G33" s="114" t="s">
        <v>29</v>
      </c>
      <c r="H33" s="115" t="s">
        <v>29</v>
      </c>
    </row>
    <row r="34" spans="1:8" x14ac:dyDescent="0.25">
      <c r="A34" s="143"/>
      <c r="B34" s="87" t="s">
        <v>95</v>
      </c>
      <c r="C34" s="113" t="s">
        <v>29</v>
      </c>
      <c r="D34" s="113" t="s">
        <v>29</v>
      </c>
      <c r="E34" s="114" t="s">
        <v>29</v>
      </c>
      <c r="F34" s="113" t="s">
        <v>29</v>
      </c>
      <c r="G34" s="114" t="s">
        <v>29</v>
      </c>
      <c r="H34" s="115" t="s">
        <v>29</v>
      </c>
    </row>
    <row r="35" spans="1:8" x14ac:dyDescent="0.25">
      <c r="A35" s="144"/>
      <c r="B35" s="95" t="s">
        <v>27</v>
      </c>
      <c r="C35" s="107">
        <f>IFERROR(SUM(C30:C34), "--")</f>
        <v>0</v>
      </c>
      <c r="D35" s="107">
        <f>IFERROR(SUM(D30:D34), "--")</f>
        <v>0</v>
      </c>
      <c r="E35" s="109" t="str">
        <f>IFERROR(D35/C35, "--" )</f>
        <v>--</v>
      </c>
      <c r="F35" s="107">
        <f>IFERROR(SUM(F30:F34), "--")</f>
        <v>0</v>
      </c>
      <c r="G35" s="109" t="str">
        <f>IFERROR(F35/C35, "--" )</f>
        <v>--</v>
      </c>
      <c r="H35" s="108" t="s">
        <v>29</v>
      </c>
    </row>
    <row r="36" spans="1:8" x14ac:dyDescent="0.25">
      <c r="A36" s="134" t="s">
        <v>13</v>
      </c>
      <c r="B36" s="7" t="s">
        <v>91</v>
      </c>
      <c r="C36" s="4">
        <v>6</v>
      </c>
      <c r="D36" s="4">
        <v>6</v>
      </c>
      <c r="E36" s="5">
        <v>1</v>
      </c>
      <c r="F36" s="4">
        <v>6</v>
      </c>
      <c r="G36" s="5">
        <v>1</v>
      </c>
      <c r="H36" s="6">
        <v>3</v>
      </c>
    </row>
    <row r="37" spans="1:8" x14ac:dyDescent="0.25">
      <c r="A37" s="135"/>
      <c r="B37" s="7" t="s">
        <v>92</v>
      </c>
      <c r="C37" s="4">
        <v>6</v>
      </c>
      <c r="D37" s="4">
        <v>6</v>
      </c>
      <c r="E37" s="5">
        <v>1</v>
      </c>
      <c r="F37" s="4">
        <v>6</v>
      </c>
      <c r="G37" s="5">
        <v>1</v>
      </c>
      <c r="H37" s="6">
        <v>3</v>
      </c>
    </row>
    <row r="38" spans="1:8" x14ac:dyDescent="0.25">
      <c r="A38" s="135"/>
      <c r="B38" s="7" t="s">
        <v>93</v>
      </c>
      <c r="C38" s="25">
        <v>2</v>
      </c>
      <c r="D38" s="25">
        <v>1</v>
      </c>
      <c r="E38" s="5">
        <v>0.5</v>
      </c>
      <c r="F38" s="25">
        <v>1</v>
      </c>
      <c r="G38" s="5">
        <v>0.5</v>
      </c>
      <c r="H38" s="22">
        <v>2</v>
      </c>
    </row>
    <row r="39" spans="1:8" x14ac:dyDescent="0.25">
      <c r="A39" s="135"/>
      <c r="B39" s="7" t="s">
        <v>94</v>
      </c>
      <c r="C39" s="4">
        <v>1</v>
      </c>
      <c r="D39" s="4">
        <v>0</v>
      </c>
      <c r="E39" s="5">
        <v>0</v>
      </c>
      <c r="F39" s="4">
        <v>0</v>
      </c>
      <c r="G39" s="5">
        <v>0</v>
      </c>
      <c r="H39" s="6" t="s">
        <v>29</v>
      </c>
    </row>
    <row r="40" spans="1:8" x14ac:dyDescent="0.25">
      <c r="A40" s="135"/>
      <c r="B40" s="7" t="s">
        <v>95</v>
      </c>
      <c r="C40" s="4">
        <v>5</v>
      </c>
      <c r="D40" s="4">
        <v>5</v>
      </c>
      <c r="E40" s="5">
        <v>1</v>
      </c>
      <c r="F40" s="4">
        <v>4</v>
      </c>
      <c r="G40" s="5">
        <v>0.8</v>
      </c>
      <c r="H40" s="6">
        <v>2.74</v>
      </c>
    </row>
    <row r="41" spans="1:8" x14ac:dyDescent="0.25">
      <c r="A41" s="136"/>
      <c r="B41" s="54" t="s">
        <v>27</v>
      </c>
      <c r="C41" s="17">
        <f>IFERROR(SUM(C36:C40), "--")</f>
        <v>20</v>
      </c>
      <c r="D41" s="17">
        <f>IFERROR(SUM(D36:D40), "--")</f>
        <v>18</v>
      </c>
      <c r="E41" s="102">
        <f>IFERROR(D41/C41, "--" )</f>
        <v>0.9</v>
      </c>
      <c r="F41" s="17">
        <f>IFERROR(SUM(F36:F40), "--")</f>
        <v>17</v>
      </c>
      <c r="G41" s="102">
        <f>IFERROR(F41/C41, "--" )</f>
        <v>0.85</v>
      </c>
      <c r="H41" s="103" t="s">
        <v>29</v>
      </c>
    </row>
    <row r="42" spans="1:8" x14ac:dyDescent="0.25">
      <c r="A42" s="131" t="s">
        <v>14</v>
      </c>
      <c r="B42" s="87" t="s">
        <v>91</v>
      </c>
      <c r="C42" s="88">
        <v>3</v>
      </c>
      <c r="D42" s="88">
        <v>2</v>
      </c>
      <c r="E42" s="90">
        <v>0.66666666666666663</v>
      </c>
      <c r="F42" s="88">
        <v>2</v>
      </c>
      <c r="G42" s="90">
        <v>0.66666666666666663</v>
      </c>
      <c r="H42" s="89">
        <v>3.35</v>
      </c>
    </row>
    <row r="43" spans="1:8" x14ac:dyDescent="0.25">
      <c r="A43" s="132"/>
      <c r="B43" s="87" t="s">
        <v>92</v>
      </c>
      <c r="C43" s="88">
        <v>5</v>
      </c>
      <c r="D43" s="88">
        <v>4</v>
      </c>
      <c r="E43" s="90">
        <v>0.8</v>
      </c>
      <c r="F43" s="88">
        <v>3</v>
      </c>
      <c r="G43" s="90">
        <v>0.6</v>
      </c>
      <c r="H43" s="89">
        <v>2.5750000000000002</v>
      </c>
    </row>
    <row r="44" spans="1:8" x14ac:dyDescent="0.25">
      <c r="A44" s="132"/>
      <c r="B44" s="87" t="s">
        <v>93</v>
      </c>
      <c r="C44" s="88">
        <v>5</v>
      </c>
      <c r="D44" s="88">
        <v>3</v>
      </c>
      <c r="E44" s="90">
        <v>0.6</v>
      </c>
      <c r="F44" s="88">
        <v>2</v>
      </c>
      <c r="G44" s="90">
        <v>0.4</v>
      </c>
      <c r="H44" s="89">
        <v>1.7666666666666666</v>
      </c>
    </row>
    <row r="45" spans="1:8" x14ac:dyDescent="0.25">
      <c r="A45" s="132"/>
      <c r="B45" s="87" t="s">
        <v>94</v>
      </c>
      <c r="C45" s="113" t="s">
        <v>29</v>
      </c>
      <c r="D45" s="113" t="s">
        <v>29</v>
      </c>
      <c r="E45" s="114" t="s">
        <v>29</v>
      </c>
      <c r="F45" s="113" t="s">
        <v>29</v>
      </c>
      <c r="G45" s="114" t="s">
        <v>29</v>
      </c>
      <c r="H45" s="115" t="s">
        <v>29</v>
      </c>
    </row>
    <row r="46" spans="1:8" x14ac:dyDescent="0.25">
      <c r="A46" s="132"/>
      <c r="B46" s="87" t="s">
        <v>95</v>
      </c>
      <c r="C46" s="88">
        <v>1</v>
      </c>
      <c r="D46" s="88">
        <v>0</v>
      </c>
      <c r="E46" s="90">
        <v>0</v>
      </c>
      <c r="F46" s="88">
        <v>0</v>
      </c>
      <c r="G46" s="90">
        <v>0</v>
      </c>
      <c r="H46" s="89" t="s">
        <v>29</v>
      </c>
    </row>
    <row r="47" spans="1:8" x14ac:dyDescent="0.25">
      <c r="A47" s="133"/>
      <c r="B47" s="95" t="s">
        <v>27</v>
      </c>
      <c r="C47" s="107">
        <f>IFERROR(SUM(C42:C46), "--")</f>
        <v>14</v>
      </c>
      <c r="D47" s="107">
        <f>IFERROR(SUM(D42:D46), "--")</f>
        <v>9</v>
      </c>
      <c r="E47" s="109">
        <f>IFERROR(D47/C47, "--" )</f>
        <v>0.6428571428571429</v>
      </c>
      <c r="F47" s="107">
        <f>IFERROR(SUM(F42:F46), "--")</f>
        <v>7</v>
      </c>
      <c r="G47" s="109">
        <f>IFERROR(F47/C47, "--" )</f>
        <v>0.5</v>
      </c>
      <c r="H47" s="108" t="s">
        <v>29</v>
      </c>
    </row>
    <row r="48" spans="1:8" x14ac:dyDescent="0.25">
      <c r="A48" s="134" t="s">
        <v>87</v>
      </c>
      <c r="B48" s="7" t="s">
        <v>91</v>
      </c>
      <c r="C48" s="4">
        <v>54</v>
      </c>
      <c r="D48" s="4">
        <v>47</v>
      </c>
      <c r="E48" s="5">
        <v>0.87037037037037035</v>
      </c>
      <c r="F48" s="4">
        <v>34</v>
      </c>
      <c r="G48" s="5">
        <v>0.62962962962962965</v>
      </c>
      <c r="H48" s="6">
        <v>2.006382978723404</v>
      </c>
    </row>
    <row r="49" spans="1:8" x14ac:dyDescent="0.25">
      <c r="A49" s="135"/>
      <c r="B49" s="7" t="s">
        <v>92</v>
      </c>
      <c r="C49" s="4">
        <v>55</v>
      </c>
      <c r="D49" s="4">
        <v>48</v>
      </c>
      <c r="E49" s="5">
        <v>0.87272727272727268</v>
      </c>
      <c r="F49" s="4">
        <v>33</v>
      </c>
      <c r="G49" s="5">
        <v>0.6</v>
      </c>
      <c r="H49" s="6">
        <v>2.0510638297872341</v>
      </c>
    </row>
    <row r="50" spans="1:8" x14ac:dyDescent="0.25">
      <c r="A50" s="135"/>
      <c r="B50" s="7" t="s">
        <v>93</v>
      </c>
      <c r="C50" s="4">
        <v>58</v>
      </c>
      <c r="D50" s="4">
        <v>53</v>
      </c>
      <c r="E50" s="5">
        <v>0.91379310344827591</v>
      </c>
      <c r="F50" s="4">
        <v>41</v>
      </c>
      <c r="G50" s="5">
        <v>0.7068965517241379</v>
      </c>
      <c r="H50" s="6">
        <v>2.3603773584905663</v>
      </c>
    </row>
    <row r="51" spans="1:8" x14ac:dyDescent="0.25">
      <c r="A51" s="135"/>
      <c r="B51" s="7" t="s">
        <v>94</v>
      </c>
      <c r="C51" s="4">
        <v>58</v>
      </c>
      <c r="D51" s="4">
        <v>55</v>
      </c>
      <c r="E51" s="5">
        <v>0.94827586206896552</v>
      </c>
      <c r="F51" s="4">
        <v>53</v>
      </c>
      <c r="G51" s="5">
        <v>0.91379310344827591</v>
      </c>
      <c r="H51" s="6">
        <v>3.1345454545454543</v>
      </c>
    </row>
    <row r="52" spans="1:8" x14ac:dyDescent="0.25">
      <c r="A52" s="135"/>
      <c r="B52" s="7" t="s">
        <v>95</v>
      </c>
      <c r="C52" s="4">
        <v>57</v>
      </c>
      <c r="D52" s="4">
        <v>48</v>
      </c>
      <c r="E52" s="5">
        <v>0.84210526315789469</v>
      </c>
      <c r="F52" s="4">
        <v>40</v>
      </c>
      <c r="G52" s="5">
        <v>0.70175438596491224</v>
      </c>
      <c r="H52" s="6">
        <v>2.7166666666666659</v>
      </c>
    </row>
    <row r="53" spans="1:8" x14ac:dyDescent="0.25">
      <c r="A53" s="136"/>
      <c r="B53" s="54" t="s">
        <v>27</v>
      </c>
      <c r="C53" s="17">
        <f>IFERROR(SUM(C48:C52), "--")</f>
        <v>282</v>
      </c>
      <c r="D53" s="17">
        <f>IFERROR(SUM(D48:D52), "--")</f>
        <v>251</v>
      </c>
      <c r="E53" s="102">
        <f>IFERROR(D53/C53, "--" )</f>
        <v>0.89007092198581561</v>
      </c>
      <c r="F53" s="17">
        <f>IFERROR(SUM(F48:F52), "--")</f>
        <v>201</v>
      </c>
      <c r="G53" s="102">
        <f>IFERROR(F53/C53, "--" )</f>
        <v>0.71276595744680848</v>
      </c>
      <c r="H53" s="103" t="s">
        <v>29</v>
      </c>
    </row>
    <row r="54" spans="1:8" x14ac:dyDescent="0.25">
      <c r="A54" s="131" t="s">
        <v>15</v>
      </c>
      <c r="B54" s="87" t="s">
        <v>91</v>
      </c>
      <c r="C54" s="113" t="s">
        <v>29</v>
      </c>
      <c r="D54" s="113" t="s">
        <v>29</v>
      </c>
      <c r="E54" s="114" t="s">
        <v>29</v>
      </c>
      <c r="F54" s="113" t="s">
        <v>29</v>
      </c>
      <c r="G54" s="114" t="s">
        <v>29</v>
      </c>
      <c r="H54" s="115" t="s">
        <v>29</v>
      </c>
    </row>
    <row r="55" spans="1:8" x14ac:dyDescent="0.25">
      <c r="A55" s="132"/>
      <c r="B55" s="87" t="s">
        <v>92</v>
      </c>
      <c r="C55" s="113" t="s">
        <v>29</v>
      </c>
      <c r="D55" s="113" t="s">
        <v>29</v>
      </c>
      <c r="E55" s="114" t="s">
        <v>29</v>
      </c>
      <c r="F55" s="113" t="s">
        <v>29</v>
      </c>
      <c r="G55" s="114" t="s">
        <v>29</v>
      </c>
      <c r="H55" s="115" t="s">
        <v>29</v>
      </c>
    </row>
    <row r="56" spans="1:8" x14ac:dyDescent="0.25">
      <c r="A56" s="132"/>
      <c r="B56" s="87" t="s">
        <v>93</v>
      </c>
      <c r="C56" s="113" t="s">
        <v>29</v>
      </c>
      <c r="D56" s="113" t="s">
        <v>29</v>
      </c>
      <c r="E56" s="114" t="s">
        <v>29</v>
      </c>
      <c r="F56" s="113" t="s">
        <v>29</v>
      </c>
      <c r="G56" s="114" t="s">
        <v>29</v>
      </c>
      <c r="H56" s="115" t="s">
        <v>29</v>
      </c>
    </row>
    <row r="57" spans="1:8" x14ac:dyDescent="0.25">
      <c r="A57" s="132"/>
      <c r="B57" s="87" t="s">
        <v>94</v>
      </c>
      <c r="C57" s="113" t="s">
        <v>29</v>
      </c>
      <c r="D57" s="113" t="s">
        <v>29</v>
      </c>
      <c r="E57" s="114" t="s">
        <v>29</v>
      </c>
      <c r="F57" s="113" t="s">
        <v>29</v>
      </c>
      <c r="G57" s="114" t="s">
        <v>29</v>
      </c>
      <c r="H57" s="115" t="s">
        <v>29</v>
      </c>
    </row>
    <row r="58" spans="1:8" x14ac:dyDescent="0.25">
      <c r="A58" s="132"/>
      <c r="B58" s="87" t="s">
        <v>95</v>
      </c>
      <c r="C58" s="113" t="s">
        <v>29</v>
      </c>
      <c r="D58" s="113" t="s">
        <v>29</v>
      </c>
      <c r="E58" s="114" t="s">
        <v>29</v>
      </c>
      <c r="F58" s="113" t="s">
        <v>29</v>
      </c>
      <c r="G58" s="114" t="s">
        <v>29</v>
      </c>
      <c r="H58" s="115" t="s">
        <v>29</v>
      </c>
    </row>
    <row r="59" spans="1:8" x14ac:dyDescent="0.25">
      <c r="A59" s="133"/>
      <c r="B59" s="95" t="s">
        <v>27</v>
      </c>
      <c r="C59" s="107">
        <f>IFERROR(SUM(C54:C58), "--")</f>
        <v>0</v>
      </c>
      <c r="D59" s="107">
        <f>IFERROR(SUM(D54:D58), "--")</f>
        <v>0</v>
      </c>
      <c r="E59" s="109" t="str">
        <f>IFERROR(D59/C59, "--" )</f>
        <v>--</v>
      </c>
      <c r="F59" s="107">
        <f>IFERROR(SUM(F54:F58), "--")</f>
        <v>0</v>
      </c>
      <c r="G59" s="109" t="str">
        <f>IFERROR(F59/C59, "--" )</f>
        <v>--</v>
      </c>
      <c r="H59" s="108" t="s">
        <v>29</v>
      </c>
    </row>
    <row r="60" spans="1:8" x14ac:dyDescent="0.25">
      <c r="A60" s="145" t="s">
        <v>53</v>
      </c>
      <c r="B60" s="7" t="s">
        <v>91</v>
      </c>
      <c r="C60" s="4">
        <v>79</v>
      </c>
      <c r="D60" s="4">
        <v>73</v>
      </c>
      <c r="E60" s="5">
        <v>0.92405063291139244</v>
      </c>
      <c r="F60" s="4">
        <v>66</v>
      </c>
      <c r="G60" s="5">
        <v>0.83544303797468356</v>
      </c>
      <c r="H60" s="6">
        <v>3.1472222222222221</v>
      </c>
    </row>
    <row r="61" spans="1:8" x14ac:dyDescent="0.25">
      <c r="A61" s="146"/>
      <c r="B61" s="7" t="s">
        <v>92</v>
      </c>
      <c r="C61" s="4">
        <v>70</v>
      </c>
      <c r="D61" s="4">
        <v>65</v>
      </c>
      <c r="E61" s="5">
        <v>0.9285714285714286</v>
      </c>
      <c r="F61" s="4">
        <v>62</v>
      </c>
      <c r="G61" s="5">
        <v>0.88571428571428568</v>
      </c>
      <c r="H61" s="6">
        <v>3.2507692307692309</v>
      </c>
    </row>
    <row r="62" spans="1:8" x14ac:dyDescent="0.25">
      <c r="A62" s="146"/>
      <c r="B62" s="7" t="s">
        <v>93</v>
      </c>
      <c r="C62" s="4">
        <v>38</v>
      </c>
      <c r="D62" s="4">
        <v>36</v>
      </c>
      <c r="E62" s="5">
        <v>0.94736842105263153</v>
      </c>
      <c r="F62" s="4">
        <v>33</v>
      </c>
      <c r="G62" s="5">
        <v>0.86842105263157898</v>
      </c>
      <c r="H62" s="6">
        <v>3.3166666666666669</v>
      </c>
    </row>
    <row r="63" spans="1:8" x14ac:dyDescent="0.25">
      <c r="A63" s="146"/>
      <c r="B63" s="7" t="s">
        <v>94</v>
      </c>
      <c r="C63" s="4">
        <v>37</v>
      </c>
      <c r="D63" s="4">
        <v>32</v>
      </c>
      <c r="E63" s="5">
        <v>0.86486486486486491</v>
      </c>
      <c r="F63" s="4">
        <v>29</v>
      </c>
      <c r="G63" s="5">
        <v>0.78378378378378377</v>
      </c>
      <c r="H63" s="6">
        <v>3.1656249999999995</v>
      </c>
    </row>
    <row r="64" spans="1:8" x14ac:dyDescent="0.25">
      <c r="A64" s="146"/>
      <c r="B64" s="7" t="s">
        <v>95</v>
      </c>
      <c r="C64" s="4">
        <v>42</v>
      </c>
      <c r="D64" s="4">
        <v>38</v>
      </c>
      <c r="E64" s="5">
        <v>0.90476190476190477</v>
      </c>
      <c r="F64" s="4">
        <v>34</v>
      </c>
      <c r="G64" s="5">
        <v>0.80952380952380953</v>
      </c>
      <c r="H64" s="6">
        <v>3.2026315789473681</v>
      </c>
    </row>
    <row r="65" spans="1:8" x14ac:dyDescent="0.25">
      <c r="A65" s="147"/>
      <c r="B65" s="54" t="s">
        <v>27</v>
      </c>
      <c r="C65" s="17">
        <f>IFERROR(SUM(C60:C64), "--")</f>
        <v>266</v>
      </c>
      <c r="D65" s="17">
        <f>IFERROR(SUM(D60:D64), "--")</f>
        <v>244</v>
      </c>
      <c r="E65" s="102">
        <f>IFERROR(D65/C65, "--" )</f>
        <v>0.91729323308270672</v>
      </c>
      <c r="F65" s="17">
        <f>IFERROR(SUM(F60:F64), "--")</f>
        <v>224</v>
      </c>
      <c r="G65" s="102">
        <f>IFERROR(F65/C65, "--" )</f>
        <v>0.84210526315789469</v>
      </c>
      <c r="H65" s="103" t="s">
        <v>29</v>
      </c>
    </row>
    <row r="66" spans="1:8" ht="15" customHeight="1" x14ac:dyDescent="0.25">
      <c r="A66" s="142" t="s">
        <v>57</v>
      </c>
      <c r="B66" s="87" t="s">
        <v>91</v>
      </c>
      <c r="C66" s="88">
        <v>3</v>
      </c>
      <c r="D66" s="88">
        <v>2</v>
      </c>
      <c r="E66" s="90">
        <v>0.66666666666666663</v>
      </c>
      <c r="F66" s="88">
        <v>1</v>
      </c>
      <c r="G66" s="90">
        <v>0.33333333333333331</v>
      </c>
      <c r="H66" s="89">
        <v>2</v>
      </c>
    </row>
    <row r="67" spans="1:8" x14ac:dyDescent="0.25">
      <c r="A67" s="143"/>
      <c r="B67" s="87" t="s">
        <v>92</v>
      </c>
      <c r="C67" s="88">
        <v>8</v>
      </c>
      <c r="D67" s="88">
        <v>6</v>
      </c>
      <c r="E67" s="90">
        <v>0.75</v>
      </c>
      <c r="F67" s="88">
        <v>5</v>
      </c>
      <c r="G67" s="90">
        <v>0.625</v>
      </c>
      <c r="H67" s="89">
        <v>2.7333333333333329</v>
      </c>
    </row>
    <row r="68" spans="1:8" x14ac:dyDescent="0.25">
      <c r="A68" s="143"/>
      <c r="B68" s="87" t="s">
        <v>93</v>
      </c>
      <c r="C68" s="88">
        <v>14</v>
      </c>
      <c r="D68" s="88">
        <v>11</v>
      </c>
      <c r="E68" s="90">
        <v>0.7857142857142857</v>
      </c>
      <c r="F68" s="88">
        <v>8</v>
      </c>
      <c r="G68" s="90">
        <v>0.5714285714285714</v>
      </c>
      <c r="H68" s="89">
        <v>2</v>
      </c>
    </row>
    <row r="69" spans="1:8" x14ac:dyDescent="0.25">
      <c r="A69" s="143"/>
      <c r="B69" s="87" t="s">
        <v>94</v>
      </c>
      <c r="C69" s="88">
        <v>13</v>
      </c>
      <c r="D69" s="88">
        <v>9</v>
      </c>
      <c r="E69" s="90">
        <v>0.69230769230769229</v>
      </c>
      <c r="F69" s="88">
        <v>9</v>
      </c>
      <c r="G69" s="90">
        <v>0.69230769230769229</v>
      </c>
      <c r="H69" s="89">
        <v>3.1111111111111112</v>
      </c>
    </row>
    <row r="70" spans="1:8" x14ac:dyDescent="0.25">
      <c r="A70" s="143"/>
      <c r="B70" s="87" t="s">
        <v>95</v>
      </c>
      <c r="C70" s="88">
        <v>5</v>
      </c>
      <c r="D70" s="88">
        <v>5</v>
      </c>
      <c r="E70" s="90">
        <v>1</v>
      </c>
      <c r="F70" s="88">
        <v>5</v>
      </c>
      <c r="G70" s="90">
        <v>1</v>
      </c>
      <c r="H70" s="89">
        <v>3</v>
      </c>
    </row>
    <row r="71" spans="1:8" x14ac:dyDescent="0.25">
      <c r="A71" s="144"/>
      <c r="B71" s="95" t="s">
        <v>27</v>
      </c>
      <c r="C71" s="107">
        <f>IFERROR(SUM(C66:C70), "--")</f>
        <v>43</v>
      </c>
      <c r="D71" s="107">
        <f>IFERROR(SUM(D66:D70), "--")</f>
        <v>33</v>
      </c>
      <c r="E71" s="109">
        <f>IFERROR(D71/C71, "--" )</f>
        <v>0.76744186046511631</v>
      </c>
      <c r="F71" s="107">
        <f>IFERROR(SUM(F66:F70), "--")</f>
        <v>28</v>
      </c>
      <c r="G71" s="109">
        <f>IFERROR(F71/C71, "--" )</f>
        <v>0.65116279069767447</v>
      </c>
      <c r="H71" s="108" t="s">
        <v>29</v>
      </c>
    </row>
    <row r="72" spans="1:8" ht="15" customHeight="1" x14ac:dyDescent="0.25">
      <c r="A72" s="154" t="s">
        <v>54</v>
      </c>
      <c r="B72" s="7" t="s">
        <v>91</v>
      </c>
      <c r="C72" s="4">
        <v>3</v>
      </c>
      <c r="D72" s="4">
        <v>3</v>
      </c>
      <c r="E72" s="5">
        <v>1</v>
      </c>
      <c r="F72" s="4">
        <v>3</v>
      </c>
      <c r="G72" s="5">
        <v>1</v>
      </c>
      <c r="H72" s="6">
        <v>3.1</v>
      </c>
    </row>
    <row r="73" spans="1:8" x14ac:dyDescent="0.25">
      <c r="A73" s="154"/>
      <c r="B73" s="7" t="s">
        <v>92</v>
      </c>
      <c r="C73" s="20" t="s">
        <v>29</v>
      </c>
      <c r="D73" s="20" t="s">
        <v>29</v>
      </c>
      <c r="E73" s="116" t="s">
        <v>29</v>
      </c>
      <c r="F73" s="20" t="s">
        <v>29</v>
      </c>
      <c r="G73" s="116" t="s">
        <v>29</v>
      </c>
      <c r="H73" s="117" t="s">
        <v>29</v>
      </c>
    </row>
    <row r="74" spans="1:8" x14ac:dyDescent="0.25">
      <c r="A74" s="154"/>
      <c r="B74" s="7" t="s">
        <v>93</v>
      </c>
      <c r="C74" s="4">
        <v>5</v>
      </c>
      <c r="D74" s="4">
        <v>3</v>
      </c>
      <c r="E74" s="5">
        <v>0.6</v>
      </c>
      <c r="F74" s="4">
        <v>3</v>
      </c>
      <c r="G74" s="5">
        <v>0.6</v>
      </c>
      <c r="H74" s="6">
        <v>2.9</v>
      </c>
    </row>
    <row r="75" spans="1:8" x14ac:dyDescent="0.25">
      <c r="A75" s="154"/>
      <c r="B75" s="7" t="s">
        <v>94</v>
      </c>
      <c r="C75" s="20" t="s">
        <v>29</v>
      </c>
      <c r="D75" s="20" t="s">
        <v>29</v>
      </c>
      <c r="E75" s="116" t="s">
        <v>29</v>
      </c>
      <c r="F75" s="20" t="s">
        <v>29</v>
      </c>
      <c r="G75" s="116" t="s">
        <v>29</v>
      </c>
      <c r="H75" s="117" t="s">
        <v>29</v>
      </c>
    </row>
    <row r="76" spans="1:8" x14ac:dyDescent="0.25">
      <c r="A76" s="154"/>
      <c r="B76" s="7" t="s">
        <v>95</v>
      </c>
      <c r="C76" s="20" t="s">
        <v>29</v>
      </c>
      <c r="D76" s="20" t="s">
        <v>29</v>
      </c>
      <c r="E76" s="116" t="s">
        <v>29</v>
      </c>
      <c r="F76" s="20" t="s">
        <v>29</v>
      </c>
      <c r="G76" s="116" t="s">
        <v>29</v>
      </c>
      <c r="H76" s="117" t="s">
        <v>29</v>
      </c>
    </row>
    <row r="77" spans="1:8" x14ac:dyDescent="0.25">
      <c r="A77" s="154"/>
      <c r="B77" s="54" t="s">
        <v>27</v>
      </c>
      <c r="C77" s="17">
        <f>IFERROR(SUM(C72:C76), "--")</f>
        <v>8</v>
      </c>
      <c r="D77" s="17">
        <f>IFERROR(SUM(D72:D76), "--")</f>
        <v>6</v>
      </c>
      <c r="E77" s="102">
        <f>IFERROR(D77/C77, "--" )</f>
        <v>0.75</v>
      </c>
      <c r="F77" s="17">
        <f>IFERROR(SUM(F72:F76), "--")</f>
        <v>6</v>
      </c>
      <c r="G77" s="102">
        <f>IFERROR(F77/C77, "--" )</f>
        <v>0.75</v>
      </c>
      <c r="H77" s="103" t="s">
        <v>29</v>
      </c>
    </row>
  </sheetData>
  <mergeCells count="13">
    <mergeCell ref="A72:A77"/>
    <mergeCell ref="A66:A71"/>
    <mergeCell ref="A60:A65"/>
    <mergeCell ref="A54:A59"/>
    <mergeCell ref="A48:A53"/>
    <mergeCell ref="A42:A47"/>
    <mergeCell ref="A36:A41"/>
    <mergeCell ref="A1:H1"/>
    <mergeCell ref="A3:A8"/>
    <mergeCell ref="A30:A35"/>
    <mergeCell ref="A24:A29"/>
    <mergeCell ref="A17:A22"/>
    <mergeCell ref="A11:A16"/>
  </mergeCells>
  <hyperlinks>
    <hyperlink ref="C10" location="Definitions!A3" display="Enrollment"/>
    <hyperlink ref="C23" location="Definitions!A3" display="Enrollment"/>
    <hyperlink ref="D10" location="Definitions!A5" display="Retained"/>
    <hyperlink ref="D23" location="Definitions!A5" display="Retained"/>
    <hyperlink ref="E10" location="Definitions!A6" display="Retention Rate"/>
    <hyperlink ref="E23" location="Definitions!A6" display="Retention Rate"/>
    <hyperlink ref="F10" location="Definitions!A7" display="Successful"/>
    <hyperlink ref="F23" location="Definitions!A7" display="Successful"/>
    <hyperlink ref="G10" location="Definitions!A8" display="Success Rate"/>
    <hyperlink ref="G23" location="Definitions!A8" display="Success Rate"/>
    <hyperlink ref="H10" location="Definitions!A9" display="Course GPA"/>
    <hyperlink ref="H23" location="Definitions!A9" display="Course GPA"/>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2" max="16383" man="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L89"/>
  <sheetViews>
    <sheetView zoomScaleNormal="100" zoomScaleSheetLayoutView="100" workbookViewId="0">
      <pane xSplit="2" ySplit="11" topLeftCell="C12" activePane="bottomRight" state="frozen"/>
      <selection pane="topRight" activeCell="C1" sqref="C1"/>
      <selection pane="bottomLeft" activeCell="A11" sqref="A11"/>
      <selection pane="bottomRight" sqref="A1:H2"/>
    </sheetView>
  </sheetViews>
  <sheetFormatPr defaultRowHeight="15" x14ac:dyDescent="0.25"/>
  <cols>
    <col min="1" max="1" width="22.7109375" style="86" customWidth="1"/>
    <col min="2" max="8" width="12.7109375" style="1" customWidth="1"/>
    <col min="9" max="9" width="9.140625" style="3"/>
  </cols>
  <sheetData>
    <row r="1" spans="1:12" x14ac:dyDescent="0.25">
      <c r="A1" s="137" t="s">
        <v>100</v>
      </c>
      <c r="B1" s="137"/>
      <c r="C1" s="137"/>
      <c r="D1" s="137"/>
      <c r="E1" s="137"/>
      <c r="F1" s="137"/>
      <c r="G1" s="137"/>
      <c r="H1" s="137"/>
      <c r="I1" s="13"/>
      <c r="J1" s="12"/>
      <c r="K1" s="12"/>
      <c r="L1" s="12"/>
    </row>
    <row r="2" spans="1:12" x14ac:dyDescent="0.25">
      <c r="A2" s="137"/>
      <c r="B2" s="137"/>
      <c r="C2" s="137"/>
      <c r="D2" s="137"/>
      <c r="E2" s="137"/>
      <c r="F2" s="137"/>
      <c r="G2" s="137"/>
      <c r="H2" s="137"/>
      <c r="I2" s="13"/>
      <c r="J2" s="13"/>
      <c r="K2" s="13"/>
      <c r="L2" s="13"/>
    </row>
    <row r="3" spans="1:12" s="24" customFormat="1" ht="30" x14ac:dyDescent="0.25">
      <c r="A3" s="55" t="s">
        <v>41</v>
      </c>
      <c r="B3" s="2" t="s">
        <v>1</v>
      </c>
      <c r="C3" s="65" t="s">
        <v>46</v>
      </c>
      <c r="D3" s="65" t="s">
        <v>47</v>
      </c>
      <c r="E3" s="65" t="s">
        <v>44</v>
      </c>
      <c r="F3" s="65" t="s">
        <v>48</v>
      </c>
      <c r="G3" s="65" t="s">
        <v>0</v>
      </c>
      <c r="H3" s="65" t="s">
        <v>45</v>
      </c>
      <c r="I3" s="56"/>
      <c r="J3" s="56"/>
      <c r="K3" s="56"/>
      <c r="L3" s="56"/>
    </row>
    <row r="4" spans="1:12" x14ac:dyDescent="0.25">
      <c r="A4" s="155" t="s">
        <v>98</v>
      </c>
      <c r="B4" s="7" t="s">
        <v>91</v>
      </c>
      <c r="C4" s="4">
        <v>157</v>
      </c>
      <c r="D4" s="4">
        <v>139</v>
      </c>
      <c r="E4" s="15">
        <v>0.88535031847133761</v>
      </c>
      <c r="F4" s="4">
        <v>116</v>
      </c>
      <c r="G4" s="15">
        <v>0.73885350318471332</v>
      </c>
      <c r="H4" s="14" t="s">
        <v>29</v>
      </c>
      <c r="I4" s="19"/>
      <c r="J4" s="19"/>
      <c r="K4" s="13"/>
      <c r="L4" s="13"/>
    </row>
    <row r="5" spans="1:12" x14ac:dyDescent="0.25">
      <c r="A5" s="156"/>
      <c r="B5" s="7" t="s">
        <v>92</v>
      </c>
      <c r="C5" s="4">
        <v>161</v>
      </c>
      <c r="D5" s="4">
        <v>144</v>
      </c>
      <c r="E5" s="5">
        <v>0.89440993788819878</v>
      </c>
      <c r="F5" s="4">
        <v>122</v>
      </c>
      <c r="G5" s="5">
        <v>0.75776397515527949</v>
      </c>
      <c r="H5" s="6" t="s">
        <v>29</v>
      </c>
      <c r="I5" s="19"/>
      <c r="J5" s="19"/>
      <c r="K5" s="13"/>
      <c r="L5" s="13"/>
    </row>
    <row r="6" spans="1:12" x14ac:dyDescent="0.25">
      <c r="A6" s="156"/>
      <c r="B6" s="7" t="s">
        <v>93</v>
      </c>
      <c r="C6" s="4">
        <v>127</v>
      </c>
      <c r="D6" s="4">
        <v>112</v>
      </c>
      <c r="E6" s="5">
        <v>0.88188976377952755</v>
      </c>
      <c r="F6" s="4">
        <v>92</v>
      </c>
      <c r="G6" s="5">
        <v>0.72440944881889768</v>
      </c>
      <c r="H6" s="6" t="s">
        <v>29</v>
      </c>
      <c r="I6" s="19"/>
      <c r="J6" s="19"/>
      <c r="K6" s="13"/>
      <c r="L6" s="13"/>
    </row>
    <row r="7" spans="1:12" x14ac:dyDescent="0.25">
      <c r="A7" s="156"/>
      <c r="B7" s="7" t="s">
        <v>94</v>
      </c>
      <c r="C7" s="4">
        <v>114</v>
      </c>
      <c r="D7" s="4">
        <v>101</v>
      </c>
      <c r="E7" s="5">
        <v>0.88596491228070173</v>
      </c>
      <c r="F7" s="4">
        <v>94</v>
      </c>
      <c r="G7" s="5">
        <v>0.82456140350877194</v>
      </c>
      <c r="H7" s="6" t="s">
        <v>29</v>
      </c>
      <c r="I7" s="19"/>
      <c r="J7" s="19"/>
      <c r="K7" s="13"/>
      <c r="L7" s="13"/>
    </row>
    <row r="8" spans="1:12" x14ac:dyDescent="0.25">
      <c r="A8" s="156"/>
      <c r="B8" s="7" t="s">
        <v>95</v>
      </c>
      <c r="C8" s="4">
        <v>121</v>
      </c>
      <c r="D8" s="4">
        <v>107</v>
      </c>
      <c r="E8" s="5">
        <v>0.88429752066115708</v>
      </c>
      <c r="F8" s="4">
        <v>93</v>
      </c>
      <c r="G8" s="5">
        <v>0.76859504132231404</v>
      </c>
      <c r="H8" s="6" t="s">
        <v>29</v>
      </c>
      <c r="I8" s="19"/>
      <c r="J8" s="19"/>
      <c r="K8" s="13"/>
      <c r="L8" s="13"/>
    </row>
    <row r="9" spans="1:12" x14ac:dyDescent="0.25">
      <c r="A9" s="157"/>
      <c r="B9" s="54" t="s">
        <v>27</v>
      </c>
      <c r="C9" s="17">
        <f>IFERROR(SUM(C4:C8), "--")</f>
        <v>680</v>
      </c>
      <c r="D9" s="17">
        <f>IFERROR(SUM(D4:D8), "--")</f>
        <v>603</v>
      </c>
      <c r="E9" s="102">
        <f>IFERROR(D9/C9, "--" )</f>
        <v>0.8867647058823529</v>
      </c>
      <c r="F9" s="17">
        <f>IFERROR(SUM(F4:F8), "--")</f>
        <v>517</v>
      </c>
      <c r="G9" s="102">
        <f>IFERROR(F9/C9, "--" )</f>
        <v>0.76029411764705879</v>
      </c>
      <c r="H9" s="103" t="s">
        <v>29</v>
      </c>
      <c r="I9" s="19"/>
      <c r="J9" s="19"/>
      <c r="K9" s="13"/>
      <c r="L9" s="13"/>
    </row>
    <row r="10" spans="1:12" x14ac:dyDescent="0.25">
      <c r="A10" s="110"/>
    </row>
    <row r="11" spans="1:12" s="24" customFormat="1" ht="30" x14ac:dyDescent="0.25">
      <c r="A11" s="85" t="s">
        <v>40</v>
      </c>
      <c r="B11" s="2" t="s">
        <v>1</v>
      </c>
      <c r="C11" s="65" t="s">
        <v>46</v>
      </c>
      <c r="D11" s="65" t="s">
        <v>47</v>
      </c>
      <c r="E11" s="65" t="s">
        <v>44</v>
      </c>
      <c r="F11" s="65" t="s">
        <v>48</v>
      </c>
      <c r="G11" s="65" t="s">
        <v>0</v>
      </c>
      <c r="H11" s="65" t="s">
        <v>45</v>
      </c>
      <c r="I11" s="57"/>
    </row>
    <row r="12" spans="1:12" ht="15" customHeight="1" x14ac:dyDescent="0.25">
      <c r="A12" s="159" t="s">
        <v>104</v>
      </c>
      <c r="B12" s="7" t="s">
        <v>91</v>
      </c>
      <c r="C12" s="4">
        <v>31</v>
      </c>
      <c r="D12" s="4">
        <v>23</v>
      </c>
      <c r="E12" s="5">
        <v>0.74193548387096775</v>
      </c>
      <c r="F12" s="4">
        <v>16</v>
      </c>
      <c r="G12" s="5">
        <v>0.5161290322580645</v>
      </c>
      <c r="H12" s="6">
        <v>2</v>
      </c>
    </row>
    <row r="13" spans="1:12" x14ac:dyDescent="0.25">
      <c r="A13" s="160"/>
      <c r="B13" s="7" t="s">
        <v>92</v>
      </c>
      <c r="C13" s="4">
        <v>39</v>
      </c>
      <c r="D13" s="4">
        <v>30</v>
      </c>
      <c r="E13" s="5">
        <v>0.76923076923076927</v>
      </c>
      <c r="F13" s="4">
        <v>17</v>
      </c>
      <c r="G13" s="5">
        <v>0.4358974358974359</v>
      </c>
      <c r="H13" s="6">
        <v>1.61</v>
      </c>
      <c r="I13" s="58"/>
    </row>
    <row r="14" spans="1:12" x14ac:dyDescent="0.25">
      <c r="A14" s="160"/>
      <c r="B14" s="7" t="s">
        <v>93</v>
      </c>
      <c r="C14" s="4">
        <v>32</v>
      </c>
      <c r="D14" s="4">
        <v>24</v>
      </c>
      <c r="E14" s="5">
        <v>0.75</v>
      </c>
      <c r="F14" s="4">
        <v>16</v>
      </c>
      <c r="G14" s="5">
        <v>0.5</v>
      </c>
      <c r="H14" s="6">
        <v>2.2708333333333335</v>
      </c>
      <c r="I14" s="58"/>
    </row>
    <row r="15" spans="1:12" x14ac:dyDescent="0.25">
      <c r="A15" s="160"/>
      <c r="B15" s="7" t="s">
        <v>94</v>
      </c>
      <c r="C15" s="4">
        <v>34</v>
      </c>
      <c r="D15" s="4">
        <v>26</v>
      </c>
      <c r="E15" s="5">
        <v>0.76470588235294112</v>
      </c>
      <c r="F15" s="4">
        <v>20</v>
      </c>
      <c r="G15" s="5">
        <v>0.58823529411764708</v>
      </c>
      <c r="H15" s="6">
        <v>2.6153846153846154</v>
      </c>
      <c r="I15" s="58"/>
    </row>
    <row r="16" spans="1:12" x14ac:dyDescent="0.25">
      <c r="A16" s="160"/>
      <c r="B16" s="7" t="s">
        <v>95</v>
      </c>
      <c r="C16" s="4">
        <v>29</v>
      </c>
      <c r="D16" s="4">
        <v>24</v>
      </c>
      <c r="E16" s="5">
        <v>0.82758620689655171</v>
      </c>
      <c r="F16" s="4">
        <v>14</v>
      </c>
      <c r="G16" s="5">
        <v>0.48275862068965519</v>
      </c>
      <c r="H16" s="6">
        <v>2.0583333333333336</v>
      </c>
      <c r="I16" s="58"/>
    </row>
    <row r="17" spans="1:9" x14ac:dyDescent="0.25">
      <c r="A17" s="161"/>
      <c r="B17" s="54" t="s">
        <v>27</v>
      </c>
      <c r="C17" s="17">
        <f>IFERROR(SUM(C12:C16), "--")</f>
        <v>165</v>
      </c>
      <c r="D17" s="17">
        <f>IFERROR(SUM(D12:D16), "--")</f>
        <v>127</v>
      </c>
      <c r="E17" s="102">
        <f>IFERROR(D17/C17, "--" )</f>
        <v>0.76969696969696966</v>
      </c>
      <c r="F17" s="17">
        <f>IFERROR(SUM(F12:F16), "--")</f>
        <v>83</v>
      </c>
      <c r="G17" s="102">
        <f>IFERROR(F17/C17, "--" )</f>
        <v>0.50303030303030305</v>
      </c>
      <c r="H17" s="103" t="s">
        <v>29</v>
      </c>
      <c r="I17" s="58"/>
    </row>
    <row r="18" spans="1:9" ht="15" customHeight="1" x14ac:dyDescent="0.25">
      <c r="A18" s="162" t="s">
        <v>105</v>
      </c>
      <c r="B18" s="87" t="s">
        <v>91</v>
      </c>
      <c r="C18" s="88">
        <v>33</v>
      </c>
      <c r="D18" s="88">
        <v>33</v>
      </c>
      <c r="E18" s="90">
        <v>1</v>
      </c>
      <c r="F18" s="88">
        <v>30</v>
      </c>
      <c r="G18" s="90">
        <v>0.90909090909090906</v>
      </c>
      <c r="H18" s="89">
        <v>2.8181818181818183</v>
      </c>
    </row>
    <row r="19" spans="1:9" x14ac:dyDescent="0.25">
      <c r="A19" s="163"/>
      <c r="B19" s="87" t="s">
        <v>92</v>
      </c>
      <c r="C19" s="88">
        <v>30</v>
      </c>
      <c r="D19" s="88">
        <v>29</v>
      </c>
      <c r="E19" s="90">
        <v>0.96666666666666667</v>
      </c>
      <c r="F19" s="88">
        <v>26</v>
      </c>
      <c r="G19" s="90">
        <v>0.8666666666666667</v>
      </c>
      <c r="H19" s="89">
        <v>2.8275862068965516</v>
      </c>
      <c r="I19" s="58"/>
    </row>
    <row r="20" spans="1:9" x14ac:dyDescent="0.25">
      <c r="A20" s="163"/>
      <c r="B20" s="87" t="s">
        <v>93</v>
      </c>
      <c r="C20" s="88">
        <v>30</v>
      </c>
      <c r="D20" s="88">
        <v>30</v>
      </c>
      <c r="E20" s="90">
        <v>1</v>
      </c>
      <c r="F20" s="88">
        <v>28</v>
      </c>
      <c r="G20" s="90">
        <v>0.93333333333333335</v>
      </c>
      <c r="H20" s="89">
        <v>2.8333333333333335</v>
      </c>
      <c r="I20" s="58"/>
    </row>
    <row r="21" spans="1:9" x14ac:dyDescent="0.25">
      <c r="A21" s="163"/>
      <c r="B21" s="87" t="s">
        <v>94</v>
      </c>
      <c r="C21" s="88">
        <v>28</v>
      </c>
      <c r="D21" s="88">
        <v>27</v>
      </c>
      <c r="E21" s="90">
        <v>0.9642857142857143</v>
      </c>
      <c r="F21" s="88">
        <v>27</v>
      </c>
      <c r="G21" s="90">
        <v>0.9642857142857143</v>
      </c>
      <c r="H21" s="89">
        <v>3.1481481481481484</v>
      </c>
      <c r="I21" s="58"/>
    </row>
    <row r="22" spans="1:9" x14ac:dyDescent="0.25">
      <c r="A22" s="163"/>
      <c r="B22" s="87" t="s">
        <v>95</v>
      </c>
      <c r="C22" s="88">
        <v>31</v>
      </c>
      <c r="D22" s="88">
        <v>30</v>
      </c>
      <c r="E22" s="90">
        <v>0.967741935483871</v>
      </c>
      <c r="F22" s="88">
        <v>30</v>
      </c>
      <c r="G22" s="90">
        <v>0.967741935483871</v>
      </c>
      <c r="H22" s="89">
        <v>3</v>
      </c>
      <c r="I22" s="58"/>
    </row>
    <row r="23" spans="1:9" x14ac:dyDescent="0.25">
      <c r="A23" s="164"/>
      <c r="B23" s="95" t="s">
        <v>27</v>
      </c>
      <c r="C23" s="107">
        <f>IFERROR(SUM(C18:C22), "--")</f>
        <v>152</v>
      </c>
      <c r="D23" s="107">
        <f>IFERROR(SUM(D18:D22), "--")</f>
        <v>149</v>
      </c>
      <c r="E23" s="109">
        <f>IFERROR(D23/C23, "--" )</f>
        <v>0.98026315789473684</v>
      </c>
      <c r="F23" s="107">
        <f>IFERROR(SUM(F18:F22), "--")</f>
        <v>141</v>
      </c>
      <c r="G23" s="109">
        <f>IFERROR(F23/C23, "--" )</f>
        <v>0.92763157894736847</v>
      </c>
      <c r="H23" s="108" t="s">
        <v>29</v>
      </c>
      <c r="I23" s="58"/>
    </row>
    <row r="24" spans="1:9" ht="15" customHeight="1" x14ac:dyDescent="0.25">
      <c r="A24" s="159" t="s">
        <v>106</v>
      </c>
      <c r="B24" s="7" t="s">
        <v>91</v>
      </c>
      <c r="C24" s="20" t="s">
        <v>29</v>
      </c>
      <c r="D24" s="20" t="s">
        <v>29</v>
      </c>
      <c r="E24" s="116" t="s">
        <v>29</v>
      </c>
      <c r="F24" s="20" t="s">
        <v>29</v>
      </c>
      <c r="G24" s="116" t="s">
        <v>29</v>
      </c>
      <c r="H24" s="117" t="s">
        <v>29</v>
      </c>
    </row>
    <row r="25" spans="1:9" x14ac:dyDescent="0.25">
      <c r="A25" s="160"/>
      <c r="B25" s="7" t="s">
        <v>92</v>
      </c>
      <c r="C25" s="20" t="s">
        <v>29</v>
      </c>
      <c r="D25" s="20" t="s">
        <v>29</v>
      </c>
      <c r="E25" s="116" t="s">
        <v>29</v>
      </c>
      <c r="F25" s="20" t="s">
        <v>29</v>
      </c>
      <c r="G25" s="116" t="s">
        <v>29</v>
      </c>
      <c r="H25" s="117" t="s">
        <v>29</v>
      </c>
      <c r="I25" s="58"/>
    </row>
    <row r="26" spans="1:9" x14ac:dyDescent="0.25">
      <c r="A26" s="160"/>
      <c r="B26" s="7" t="s">
        <v>93</v>
      </c>
      <c r="C26" s="4">
        <v>19</v>
      </c>
      <c r="D26" s="4">
        <v>19</v>
      </c>
      <c r="E26" s="5">
        <v>1</v>
      </c>
      <c r="F26" s="4">
        <v>15</v>
      </c>
      <c r="G26" s="5">
        <v>0.78947368421052633</v>
      </c>
      <c r="H26" s="6">
        <v>2.3842105263157896</v>
      </c>
      <c r="I26" s="58"/>
    </row>
    <row r="27" spans="1:9" x14ac:dyDescent="0.25">
      <c r="A27" s="160"/>
      <c r="B27" s="7" t="s">
        <v>94</v>
      </c>
      <c r="C27" s="118" t="s">
        <v>29</v>
      </c>
      <c r="D27" s="118" t="s">
        <v>29</v>
      </c>
      <c r="E27" s="52" t="s">
        <v>29</v>
      </c>
      <c r="F27" s="118" t="s">
        <v>29</v>
      </c>
      <c r="G27" s="52" t="s">
        <v>29</v>
      </c>
      <c r="H27" s="118" t="s">
        <v>29</v>
      </c>
      <c r="I27" s="58"/>
    </row>
    <row r="28" spans="1:9" x14ac:dyDescent="0.25">
      <c r="A28" s="160"/>
      <c r="B28" s="7" t="s">
        <v>95</v>
      </c>
      <c r="C28" s="4">
        <v>23</v>
      </c>
      <c r="D28" s="4">
        <v>22</v>
      </c>
      <c r="E28" s="5">
        <v>0.95652173913043481</v>
      </c>
      <c r="F28" s="4">
        <v>19</v>
      </c>
      <c r="G28" s="5">
        <v>0.82608695652173914</v>
      </c>
      <c r="H28" s="6">
        <v>2.9</v>
      </c>
      <c r="I28" s="58"/>
    </row>
    <row r="29" spans="1:9" x14ac:dyDescent="0.25">
      <c r="A29" s="161"/>
      <c r="B29" s="54" t="s">
        <v>27</v>
      </c>
      <c r="C29" s="17">
        <f>IFERROR(SUM(C24:C28), "--")</f>
        <v>42</v>
      </c>
      <c r="D29" s="17">
        <f>IFERROR(SUM(D24:D28), "--")</f>
        <v>41</v>
      </c>
      <c r="E29" s="102">
        <f>IFERROR(D29/C29, "--" )</f>
        <v>0.97619047619047616</v>
      </c>
      <c r="F29" s="17">
        <f>IFERROR(SUM(F24:F28), "--")</f>
        <v>34</v>
      </c>
      <c r="G29" s="102">
        <f>IFERROR(F29/C29, "--" )</f>
        <v>0.80952380952380953</v>
      </c>
      <c r="H29" s="103" t="s">
        <v>29</v>
      </c>
      <c r="I29" s="58"/>
    </row>
    <row r="30" spans="1:9" ht="15" customHeight="1" x14ac:dyDescent="0.25">
      <c r="A30" s="162" t="s">
        <v>107</v>
      </c>
      <c r="B30" s="87" t="s">
        <v>91</v>
      </c>
      <c r="C30" s="88">
        <v>13</v>
      </c>
      <c r="D30" s="88">
        <v>13</v>
      </c>
      <c r="E30" s="90">
        <v>1</v>
      </c>
      <c r="F30" s="88">
        <v>11</v>
      </c>
      <c r="G30" s="90">
        <v>0.84615384615384615</v>
      </c>
      <c r="H30" s="89">
        <v>2.6923076923076925</v>
      </c>
    </row>
    <row r="31" spans="1:9" x14ac:dyDescent="0.25">
      <c r="A31" s="163"/>
      <c r="B31" s="87" t="s">
        <v>92</v>
      </c>
      <c r="C31" s="113" t="s">
        <v>29</v>
      </c>
      <c r="D31" s="113" t="s">
        <v>29</v>
      </c>
      <c r="E31" s="114" t="s">
        <v>29</v>
      </c>
      <c r="F31" s="113" t="s">
        <v>29</v>
      </c>
      <c r="G31" s="114" t="s">
        <v>29</v>
      </c>
      <c r="H31" s="115" t="s">
        <v>29</v>
      </c>
      <c r="I31" s="58"/>
    </row>
    <row r="32" spans="1:9" x14ac:dyDescent="0.25">
      <c r="A32" s="163"/>
      <c r="B32" s="87" t="s">
        <v>93</v>
      </c>
      <c r="C32" s="113" t="s">
        <v>29</v>
      </c>
      <c r="D32" s="113" t="s">
        <v>29</v>
      </c>
      <c r="E32" s="114" t="s">
        <v>29</v>
      </c>
      <c r="F32" s="113" t="s">
        <v>29</v>
      </c>
      <c r="G32" s="114" t="s">
        <v>29</v>
      </c>
      <c r="H32" s="115" t="s">
        <v>29</v>
      </c>
      <c r="I32" s="58"/>
    </row>
    <row r="33" spans="1:9" x14ac:dyDescent="0.25">
      <c r="A33" s="163"/>
      <c r="B33" s="87" t="s">
        <v>94</v>
      </c>
      <c r="C33" s="113" t="s">
        <v>29</v>
      </c>
      <c r="D33" s="113" t="s">
        <v>29</v>
      </c>
      <c r="E33" s="114" t="s">
        <v>29</v>
      </c>
      <c r="F33" s="113" t="s">
        <v>29</v>
      </c>
      <c r="G33" s="114" t="s">
        <v>29</v>
      </c>
      <c r="H33" s="115" t="s">
        <v>29</v>
      </c>
      <c r="I33" s="58"/>
    </row>
    <row r="34" spans="1:9" x14ac:dyDescent="0.25">
      <c r="A34" s="163"/>
      <c r="B34" s="87" t="s">
        <v>95</v>
      </c>
      <c r="C34" s="113" t="s">
        <v>29</v>
      </c>
      <c r="D34" s="113" t="s">
        <v>29</v>
      </c>
      <c r="E34" s="114" t="s">
        <v>29</v>
      </c>
      <c r="F34" s="113" t="s">
        <v>29</v>
      </c>
      <c r="G34" s="114" t="s">
        <v>29</v>
      </c>
      <c r="H34" s="115" t="s">
        <v>29</v>
      </c>
      <c r="I34" s="58"/>
    </row>
    <row r="35" spans="1:9" x14ac:dyDescent="0.25">
      <c r="A35" s="164"/>
      <c r="B35" s="95" t="s">
        <v>27</v>
      </c>
      <c r="C35" s="107">
        <f>IFERROR(SUM(C30:C34), "--")</f>
        <v>13</v>
      </c>
      <c r="D35" s="107">
        <f>IFERROR(SUM(D30:D34), "--")</f>
        <v>13</v>
      </c>
      <c r="E35" s="109">
        <f>IFERROR(D35/C35, "--" )</f>
        <v>1</v>
      </c>
      <c r="F35" s="107">
        <f>IFERROR(SUM(F30:F34), "--")</f>
        <v>11</v>
      </c>
      <c r="G35" s="109">
        <f>IFERROR(F35/C35, "--" )</f>
        <v>0.84615384615384615</v>
      </c>
      <c r="H35" s="108" t="s">
        <v>29</v>
      </c>
      <c r="I35" s="58"/>
    </row>
    <row r="36" spans="1:9" ht="15" customHeight="1" x14ac:dyDescent="0.25">
      <c r="A36" s="159" t="s">
        <v>108</v>
      </c>
      <c r="B36" s="7" t="s">
        <v>91</v>
      </c>
      <c r="C36" s="4">
        <v>35</v>
      </c>
      <c r="D36" s="4">
        <v>26</v>
      </c>
      <c r="E36" s="5">
        <v>0.74285714285714288</v>
      </c>
      <c r="F36" s="4">
        <v>23</v>
      </c>
      <c r="G36" s="5">
        <v>0.65714285714285714</v>
      </c>
      <c r="H36" s="6">
        <v>3.0384615384615383</v>
      </c>
    </row>
    <row r="37" spans="1:9" x14ac:dyDescent="0.25">
      <c r="A37" s="160"/>
      <c r="B37" s="7" t="s">
        <v>92</v>
      </c>
      <c r="C37" s="4">
        <v>33</v>
      </c>
      <c r="D37" s="4">
        <v>29</v>
      </c>
      <c r="E37" s="5">
        <v>0.87878787878787878</v>
      </c>
      <c r="F37" s="4">
        <v>27</v>
      </c>
      <c r="G37" s="5">
        <v>0.81818181818181823</v>
      </c>
      <c r="H37" s="6">
        <v>3.2413793103448274</v>
      </c>
      <c r="I37" s="58"/>
    </row>
    <row r="38" spans="1:9" x14ac:dyDescent="0.25">
      <c r="A38" s="160"/>
      <c r="B38" s="7" t="s">
        <v>93</v>
      </c>
      <c r="C38" s="4">
        <v>23</v>
      </c>
      <c r="D38" s="4">
        <v>20</v>
      </c>
      <c r="E38" s="5">
        <v>0.86956521739130432</v>
      </c>
      <c r="F38" s="4">
        <v>17</v>
      </c>
      <c r="G38" s="5">
        <v>0.73913043478260865</v>
      </c>
      <c r="H38" s="6">
        <v>2.75</v>
      </c>
      <c r="I38" s="58"/>
    </row>
    <row r="39" spans="1:9" x14ac:dyDescent="0.25">
      <c r="A39" s="160"/>
      <c r="B39" s="7" t="s">
        <v>94</v>
      </c>
      <c r="C39" s="4">
        <v>27</v>
      </c>
      <c r="D39" s="4">
        <v>27</v>
      </c>
      <c r="E39" s="5">
        <v>1</v>
      </c>
      <c r="F39" s="4">
        <v>26</v>
      </c>
      <c r="G39" s="5">
        <v>0.96296296296296291</v>
      </c>
      <c r="H39" s="6">
        <v>3.2222222222222223</v>
      </c>
      <c r="I39" s="58"/>
    </row>
    <row r="40" spans="1:9" x14ac:dyDescent="0.25">
      <c r="A40" s="160"/>
      <c r="B40" s="7" t="s">
        <v>95</v>
      </c>
      <c r="C40" s="4">
        <v>26</v>
      </c>
      <c r="D40" s="4">
        <v>21</v>
      </c>
      <c r="E40" s="5">
        <v>0.80769230769230771</v>
      </c>
      <c r="F40" s="4">
        <v>20</v>
      </c>
      <c r="G40" s="5">
        <v>0.76923076923076927</v>
      </c>
      <c r="H40" s="6">
        <v>3.3809523809523809</v>
      </c>
      <c r="I40" s="58"/>
    </row>
    <row r="41" spans="1:9" x14ac:dyDescent="0.25">
      <c r="A41" s="161"/>
      <c r="B41" s="54" t="s">
        <v>27</v>
      </c>
      <c r="C41" s="17">
        <f>IFERROR(SUM(C36:C40), "--")</f>
        <v>144</v>
      </c>
      <c r="D41" s="17">
        <f>IFERROR(SUM(D36:D40), "--")</f>
        <v>123</v>
      </c>
      <c r="E41" s="102">
        <f>IFERROR(D41/C41, "--" )</f>
        <v>0.85416666666666663</v>
      </c>
      <c r="F41" s="17">
        <f>IFERROR(SUM(F36:F40), "--")</f>
        <v>113</v>
      </c>
      <c r="G41" s="102">
        <f>IFERROR(F41/C41, "--" )</f>
        <v>0.78472222222222221</v>
      </c>
      <c r="H41" s="103" t="s">
        <v>29</v>
      </c>
      <c r="I41" s="58"/>
    </row>
    <row r="42" spans="1:9" ht="15" customHeight="1" x14ac:dyDescent="0.25">
      <c r="A42" s="162" t="s">
        <v>109</v>
      </c>
      <c r="B42" s="87" t="s">
        <v>91</v>
      </c>
      <c r="C42" s="113" t="s">
        <v>29</v>
      </c>
      <c r="D42" s="113" t="s">
        <v>29</v>
      </c>
      <c r="E42" s="114" t="s">
        <v>29</v>
      </c>
      <c r="F42" s="113" t="s">
        <v>29</v>
      </c>
      <c r="G42" s="114" t="s">
        <v>29</v>
      </c>
      <c r="H42" s="115" t="s">
        <v>29</v>
      </c>
    </row>
    <row r="43" spans="1:9" x14ac:dyDescent="0.25">
      <c r="A43" s="163"/>
      <c r="B43" s="87" t="s">
        <v>92</v>
      </c>
      <c r="C43" s="88">
        <v>33</v>
      </c>
      <c r="D43" s="88">
        <v>32</v>
      </c>
      <c r="E43" s="90">
        <v>0.96969696969696972</v>
      </c>
      <c r="F43" s="88">
        <v>30</v>
      </c>
      <c r="G43" s="90">
        <v>0.90909090909090906</v>
      </c>
      <c r="H43" s="89">
        <v>2.9375</v>
      </c>
      <c r="I43" s="58"/>
    </row>
    <row r="44" spans="1:9" x14ac:dyDescent="0.25">
      <c r="A44" s="163"/>
      <c r="B44" s="87" t="s">
        <v>93</v>
      </c>
      <c r="C44" s="113" t="s">
        <v>29</v>
      </c>
      <c r="D44" s="113" t="s">
        <v>29</v>
      </c>
      <c r="E44" s="114" t="s">
        <v>29</v>
      </c>
      <c r="F44" s="113" t="s">
        <v>29</v>
      </c>
      <c r="G44" s="114" t="s">
        <v>29</v>
      </c>
      <c r="H44" s="115" t="s">
        <v>29</v>
      </c>
      <c r="I44" s="58"/>
    </row>
    <row r="45" spans="1:9" x14ac:dyDescent="0.25">
      <c r="A45" s="163"/>
      <c r="B45" s="87" t="s">
        <v>94</v>
      </c>
      <c r="C45" s="113" t="s">
        <v>29</v>
      </c>
      <c r="D45" s="113" t="s">
        <v>29</v>
      </c>
      <c r="E45" s="114" t="s">
        <v>29</v>
      </c>
      <c r="F45" s="113" t="s">
        <v>29</v>
      </c>
      <c r="G45" s="114" t="s">
        <v>29</v>
      </c>
      <c r="H45" s="115" t="s">
        <v>29</v>
      </c>
      <c r="I45" s="58"/>
    </row>
    <row r="46" spans="1:9" x14ac:dyDescent="0.25">
      <c r="A46" s="163"/>
      <c r="B46" s="87" t="s">
        <v>95</v>
      </c>
      <c r="C46" s="113" t="s">
        <v>29</v>
      </c>
      <c r="D46" s="113" t="s">
        <v>29</v>
      </c>
      <c r="E46" s="114" t="s">
        <v>29</v>
      </c>
      <c r="F46" s="113" t="s">
        <v>29</v>
      </c>
      <c r="G46" s="114" t="s">
        <v>29</v>
      </c>
      <c r="H46" s="115" t="s">
        <v>29</v>
      </c>
      <c r="I46" s="58"/>
    </row>
    <row r="47" spans="1:9" x14ac:dyDescent="0.25">
      <c r="A47" s="164"/>
      <c r="B47" s="95" t="s">
        <v>27</v>
      </c>
      <c r="C47" s="107">
        <f>IFERROR(SUM(C42:C46), "--")</f>
        <v>33</v>
      </c>
      <c r="D47" s="107">
        <f>IFERROR(SUM(D42:D46), "--")</f>
        <v>32</v>
      </c>
      <c r="E47" s="109">
        <f>IFERROR(D47/C47, "--" )</f>
        <v>0.96969696969696972</v>
      </c>
      <c r="F47" s="107">
        <f>IFERROR(SUM(F42:F46), "--")</f>
        <v>30</v>
      </c>
      <c r="G47" s="109">
        <f>IFERROR(F47/C47, "--" )</f>
        <v>0.90909090909090906</v>
      </c>
      <c r="H47" s="108" t="s">
        <v>29</v>
      </c>
      <c r="I47" s="58"/>
    </row>
    <row r="48" spans="1:9" ht="15" customHeight="1" x14ac:dyDescent="0.25">
      <c r="A48" s="158" t="s">
        <v>110</v>
      </c>
      <c r="B48" s="7" t="s">
        <v>91</v>
      </c>
      <c r="C48" s="4">
        <v>9</v>
      </c>
      <c r="D48" s="4">
        <v>8</v>
      </c>
      <c r="E48" s="5">
        <v>0.88888888888888884</v>
      </c>
      <c r="F48" s="4">
        <v>5</v>
      </c>
      <c r="G48" s="5">
        <v>0.55555555555555558</v>
      </c>
      <c r="H48" s="6">
        <v>2.2285714285714286</v>
      </c>
    </row>
    <row r="49" spans="1:8" x14ac:dyDescent="0.25">
      <c r="A49" s="158"/>
      <c r="B49" s="7" t="s">
        <v>92</v>
      </c>
      <c r="C49" s="4" t="s">
        <v>29</v>
      </c>
      <c r="D49" s="4" t="s">
        <v>29</v>
      </c>
      <c r="E49" s="5" t="s">
        <v>29</v>
      </c>
      <c r="F49" s="4" t="s">
        <v>29</v>
      </c>
      <c r="G49" s="5" t="s">
        <v>29</v>
      </c>
      <c r="H49" s="6" t="s">
        <v>29</v>
      </c>
    </row>
    <row r="50" spans="1:8" x14ac:dyDescent="0.25">
      <c r="A50" s="158"/>
      <c r="B50" s="7" t="s">
        <v>93</v>
      </c>
      <c r="C50" s="4" t="s">
        <v>29</v>
      </c>
      <c r="D50" s="4" t="s">
        <v>29</v>
      </c>
      <c r="E50" s="5" t="s">
        <v>29</v>
      </c>
      <c r="F50" s="4" t="s">
        <v>29</v>
      </c>
      <c r="G50" s="5" t="s">
        <v>29</v>
      </c>
      <c r="H50" s="6" t="s">
        <v>29</v>
      </c>
    </row>
    <row r="51" spans="1:8" x14ac:dyDescent="0.25">
      <c r="A51" s="158"/>
      <c r="B51" s="7" t="s">
        <v>94</v>
      </c>
      <c r="C51" s="4">
        <v>21</v>
      </c>
      <c r="D51" s="4">
        <v>19</v>
      </c>
      <c r="E51" s="5">
        <v>0.90476190476190477</v>
      </c>
      <c r="F51" s="4">
        <v>19</v>
      </c>
      <c r="G51" s="5">
        <v>0.90476190476190477</v>
      </c>
      <c r="H51" s="6">
        <v>3.4421052631578948</v>
      </c>
    </row>
    <row r="52" spans="1:8" x14ac:dyDescent="0.25">
      <c r="A52" s="158"/>
      <c r="B52" s="7" t="s">
        <v>95</v>
      </c>
      <c r="C52" s="4" t="s">
        <v>29</v>
      </c>
      <c r="D52" s="4" t="s">
        <v>29</v>
      </c>
      <c r="E52" s="5" t="s">
        <v>29</v>
      </c>
      <c r="F52" s="4" t="s">
        <v>29</v>
      </c>
      <c r="G52" s="5" t="s">
        <v>29</v>
      </c>
      <c r="H52" s="6" t="s">
        <v>29</v>
      </c>
    </row>
    <row r="53" spans="1:8" x14ac:dyDescent="0.25">
      <c r="A53" s="158"/>
      <c r="B53" s="54" t="s">
        <v>27</v>
      </c>
      <c r="C53" s="17">
        <f>IFERROR(SUM(C48:C52), "--")</f>
        <v>30</v>
      </c>
      <c r="D53" s="17">
        <f>IFERROR(SUM(D48:D52), "--")</f>
        <v>27</v>
      </c>
      <c r="E53" s="102">
        <f>IFERROR(D53/C53, "--" )</f>
        <v>0.9</v>
      </c>
      <c r="F53" s="17">
        <f>IFERROR(SUM(F48:F52), "--")</f>
        <v>24</v>
      </c>
      <c r="G53" s="102">
        <f>IFERROR(F53/C53, "--" )</f>
        <v>0.8</v>
      </c>
      <c r="H53" s="103" t="s">
        <v>29</v>
      </c>
    </row>
    <row r="54" spans="1:8" x14ac:dyDescent="0.25">
      <c r="A54" s="162" t="s">
        <v>111</v>
      </c>
      <c r="B54" s="87" t="s">
        <v>91</v>
      </c>
      <c r="C54" s="113" t="s">
        <v>29</v>
      </c>
      <c r="D54" s="113" t="s">
        <v>29</v>
      </c>
      <c r="E54" s="114" t="s">
        <v>29</v>
      </c>
      <c r="F54" s="113" t="s">
        <v>29</v>
      </c>
      <c r="G54" s="114" t="s">
        <v>29</v>
      </c>
      <c r="H54" s="115" t="s">
        <v>29</v>
      </c>
    </row>
    <row r="55" spans="1:8" x14ac:dyDescent="0.25">
      <c r="A55" s="163"/>
      <c r="B55" s="87" t="s">
        <v>92</v>
      </c>
      <c r="C55" s="88">
        <v>24</v>
      </c>
      <c r="D55" s="88">
        <v>22</v>
      </c>
      <c r="E55" s="90">
        <v>0.91666666666666663</v>
      </c>
      <c r="F55" s="88">
        <v>20</v>
      </c>
      <c r="G55" s="90">
        <v>0.83333333333333337</v>
      </c>
      <c r="H55" s="89">
        <v>3.1333333333333329</v>
      </c>
    </row>
    <row r="56" spans="1:8" x14ac:dyDescent="0.25">
      <c r="A56" s="163"/>
      <c r="B56" s="87" t="s">
        <v>93</v>
      </c>
      <c r="C56" s="88">
        <v>19</v>
      </c>
      <c r="D56" s="88">
        <v>15</v>
      </c>
      <c r="E56" s="90">
        <v>0.78947368421052633</v>
      </c>
      <c r="F56" s="88">
        <v>12</v>
      </c>
      <c r="G56" s="90">
        <v>0.63157894736842102</v>
      </c>
      <c r="H56" s="89">
        <v>2.8266666666666662</v>
      </c>
    </row>
    <row r="57" spans="1:8" x14ac:dyDescent="0.25">
      <c r="A57" s="163"/>
      <c r="B57" s="87" t="s">
        <v>94</v>
      </c>
      <c r="C57" s="113" t="s">
        <v>29</v>
      </c>
      <c r="D57" s="113" t="s">
        <v>29</v>
      </c>
      <c r="E57" s="114" t="s">
        <v>29</v>
      </c>
      <c r="F57" s="113" t="s">
        <v>29</v>
      </c>
      <c r="G57" s="114" t="s">
        <v>29</v>
      </c>
      <c r="H57" s="115" t="s">
        <v>29</v>
      </c>
    </row>
    <row r="58" spans="1:8" x14ac:dyDescent="0.25">
      <c r="A58" s="163"/>
      <c r="B58" s="87" t="s">
        <v>95</v>
      </c>
      <c r="C58" s="113" t="s">
        <v>29</v>
      </c>
      <c r="D58" s="113" t="s">
        <v>29</v>
      </c>
      <c r="E58" s="114" t="s">
        <v>29</v>
      </c>
      <c r="F58" s="113" t="s">
        <v>29</v>
      </c>
      <c r="G58" s="114" t="s">
        <v>29</v>
      </c>
      <c r="H58" s="115" t="s">
        <v>29</v>
      </c>
    </row>
    <row r="59" spans="1:8" x14ac:dyDescent="0.25">
      <c r="A59" s="164"/>
      <c r="B59" s="95" t="s">
        <v>27</v>
      </c>
      <c r="C59" s="107">
        <f>IFERROR(SUM(C54:C58), "--")</f>
        <v>43</v>
      </c>
      <c r="D59" s="107">
        <f>IFERROR(SUM(D54:D58), "--")</f>
        <v>37</v>
      </c>
      <c r="E59" s="109">
        <f>IFERROR(D59/C59, "--" )</f>
        <v>0.86046511627906974</v>
      </c>
      <c r="F59" s="107">
        <f>IFERROR(SUM(F54:F58), "--")</f>
        <v>32</v>
      </c>
      <c r="G59" s="109">
        <f>IFERROR(F59/C59, "--" )</f>
        <v>0.7441860465116279</v>
      </c>
      <c r="H59" s="108" t="s">
        <v>29</v>
      </c>
    </row>
    <row r="60" spans="1:8" x14ac:dyDescent="0.25">
      <c r="A60" s="159" t="s">
        <v>112</v>
      </c>
      <c r="B60" s="7" t="s">
        <v>91</v>
      </c>
      <c r="C60" s="4">
        <v>17</v>
      </c>
      <c r="D60" s="4">
        <v>17</v>
      </c>
      <c r="E60" s="5">
        <v>1</v>
      </c>
      <c r="F60" s="4">
        <v>16</v>
      </c>
      <c r="G60" s="5">
        <v>0.94117647058823528</v>
      </c>
      <c r="H60" s="6">
        <v>3.2352941176470589</v>
      </c>
    </row>
    <row r="61" spans="1:8" x14ac:dyDescent="0.25">
      <c r="A61" s="160"/>
      <c r="B61" s="7" t="s">
        <v>92</v>
      </c>
      <c r="C61" s="20" t="s">
        <v>29</v>
      </c>
      <c r="D61" s="20" t="s">
        <v>29</v>
      </c>
      <c r="E61" s="116" t="s">
        <v>29</v>
      </c>
      <c r="F61" s="20" t="s">
        <v>29</v>
      </c>
      <c r="G61" s="116" t="s">
        <v>29</v>
      </c>
      <c r="H61" s="117" t="s">
        <v>29</v>
      </c>
    </row>
    <row r="62" spans="1:8" x14ac:dyDescent="0.25">
      <c r="A62" s="160"/>
      <c r="B62" s="7" t="s">
        <v>93</v>
      </c>
      <c r="C62" s="20" t="s">
        <v>29</v>
      </c>
      <c r="D62" s="20" t="s">
        <v>29</v>
      </c>
      <c r="E62" s="116" t="s">
        <v>29</v>
      </c>
      <c r="F62" s="20" t="s">
        <v>29</v>
      </c>
      <c r="G62" s="116" t="s">
        <v>29</v>
      </c>
      <c r="H62" s="117" t="s">
        <v>29</v>
      </c>
    </row>
    <row r="63" spans="1:8" x14ac:dyDescent="0.25">
      <c r="A63" s="160"/>
      <c r="B63" s="7" t="s">
        <v>94</v>
      </c>
      <c r="C63" s="118" t="s">
        <v>29</v>
      </c>
      <c r="D63" s="118" t="s">
        <v>29</v>
      </c>
      <c r="E63" s="52" t="s">
        <v>29</v>
      </c>
      <c r="F63" s="118" t="s">
        <v>29</v>
      </c>
      <c r="G63" s="52" t="s">
        <v>29</v>
      </c>
      <c r="H63" s="118" t="s">
        <v>29</v>
      </c>
    </row>
    <row r="64" spans="1:8" x14ac:dyDescent="0.25">
      <c r="A64" s="160"/>
      <c r="B64" s="7" t="s">
        <v>95</v>
      </c>
      <c r="C64" s="20" t="s">
        <v>29</v>
      </c>
      <c r="D64" s="20" t="s">
        <v>29</v>
      </c>
      <c r="E64" s="116" t="s">
        <v>29</v>
      </c>
      <c r="F64" s="20" t="s">
        <v>29</v>
      </c>
      <c r="G64" s="116" t="s">
        <v>29</v>
      </c>
      <c r="H64" s="117" t="s">
        <v>29</v>
      </c>
    </row>
    <row r="65" spans="1:9" x14ac:dyDescent="0.25">
      <c r="A65" s="161"/>
      <c r="B65" s="54" t="s">
        <v>27</v>
      </c>
      <c r="C65" s="17">
        <f>IFERROR(SUM(C60:C64), "--")</f>
        <v>17</v>
      </c>
      <c r="D65" s="17">
        <f>IFERROR(SUM(D60:D64), "--")</f>
        <v>17</v>
      </c>
      <c r="E65" s="102">
        <f>IFERROR(D65/C65, "--" )</f>
        <v>1</v>
      </c>
      <c r="F65" s="17">
        <f>IFERROR(SUM(F60:F64), "--")</f>
        <v>16</v>
      </c>
      <c r="G65" s="102">
        <f>IFERROR(F65/C65, "--" )</f>
        <v>0.94117647058823528</v>
      </c>
      <c r="H65" s="103" t="s">
        <v>29</v>
      </c>
    </row>
    <row r="66" spans="1:9" x14ac:dyDescent="0.25">
      <c r="A66" s="162" t="s">
        <v>113</v>
      </c>
      <c r="B66" s="87" t="s">
        <v>91</v>
      </c>
      <c r="C66" s="88">
        <v>15</v>
      </c>
      <c r="D66" s="88">
        <v>15</v>
      </c>
      <c r="E66" s="90">
        <v>1</v>
      </c>
      <c r="F66" s="88">
        <v>11</v>
      </c>
      <c r="G66" s="90">
        <v>0.73333333333333328</v>
      </c>
      <c r="H66" s="89">
        <v>2.2000000000000002</v>
      </c>
    </row>
    <row r="67" spans="1:9" x14ac:dyDescent="0.25">
      <c r="A67" s="163"/>
      <c r="B67" s="87" t="s">
        <v>92</v>
      </c>
      <c r="C67" s="113" t="s">
        <v>29</v>
      </c>
      <c r="D67" s="113" t="s">
        <v>29</v>
      </c>
      <c r="E67" s="114" t="s">
        <v>29</v>
      </c>
      <c r="F67" s="113" t="s">
        <v>29</v>
      </c>
      <c r="G67" s="114" t="s">
        <v>29</v>
      </c>
      <c r="H67" s="115" t="s">
        <v>29</v>
      </c>
    </row>
    <row r="68" spans="1:9" x14ac:dyDescent="0.25">
      <c r="A68" s="163"/>
      <c r="B68" s="87" t="s">
        <v>93</v>
      </c>
      <c r="C68" s="113" t="s">
        <v>29</v>
      </c>
      <c r="D68" s="113" t="s">
        <v>29</v>
      </c>
      <c r="E68" s="114" t="s">
        <v>29</v>
      </c>
      <c r="F68" s="113" t="s">
        <v>29</v>
      </c>
      <c r="G68" s="114" t="s">
        <v>29</v>
      </c>
      <c r="H68" s="115" t="s">
        <v>29</v>
      </c>
    </row>
    <row r="69" spans="1:9" x14ac:dyDescent="0.25">
      <c r="A69" s="163"/>
      <c r="B69" s="87" t="s">
        <v>94</v>
      </c>
      <c r="C69" s="113" t="s">
        <v>29</v>
      </c>
      <c r="D69" s="113" t="s">
        <v>29</v>
      </c>
      <c r="E69" s="114" t="s">
        <v>29</v>
      </c>
      <c r="F69" s="113" t="s">
        <v>29</v>
      </c>
      <c r="G69" s="114" t="s">
        <v>29</v>
      </c>
      <c r="H69" s="115" t="s">
        <v>29</v>
      </c>
    </row>
    <row r="70" spans="1:9" x14ac:dyDescent="0.25">
      <c r="A70" s="163"/>
      <c r="B70" s="87" t="s">
        <v>95</v>
      </c>
      <c r="C70" s="113" t="s">
        <v>29</v>
      </c>
      <c r="D70" s="113" t="s">
        <v>29</v>
      </c>
      <c r="E70" s="114" t="s">
        <v>29</v>
      </c>
      <c r="F70" s="113" t="s">
        <v>29</v>
      </c>
      <c r="G70" s="114" t="s">
        <v>29</v>
      </c>
      <c r="H70" s="115" t="s">
        <v>29</v>
      </c>
    </row>
    <row r="71" spans="1:9" x14ac:dyDescent="0.25">
      <c r="A71" s="164"/>
      <c r="B71" s="95" t="s">
        <v>27</v>
      </c>
      <c r="C71" s="107">
        <f>IFERROR(SUM(C66:C70), "--")</f>
        <v>15</v>
      </c>
      <c r="D71" s="107">
        <f>IFERROR(SUM(D66:D70), "--")</f>
        <v>15</v>
      </c>
      <c r="E71" s="109">
        <f>IFERROR(D71/C71, "--" )</f>
        <v>1</v>
      </c>
      <c r="F71" s="107">
        <f>IFERROR(SUM(F66:F70), "--")</f>
        <v>11</v>
      </c>
      <c r="G71" s="109">
        <f>IFERROR(F71/C71, "--" )</f>
        <v>0.73333333333333328</v>
      </c>
      <c r="H71" s="108" t="s">
        <v>29</v>
      </c>
    </row>
    <row r="72" spans="1:9" x14ac:dyDescent="0.25">
      <c r="A72" s="159" t="s">
        <v>114</v>
      </c>
      <c r="B72" s="7" t="s">
        <v>91</v>
      </c>
      <c r="C72" s="4">
        <v>4</v>
      </c>
      <c r="D72" s="4">
        <v>4</v>
      </c>
      <c r="E72" s="5">
        <v>1</v>
      </c>
      <c r="F72" s="4">
        <v>4</v>
      </c>
      <c r="G72" s="5">
        <v>1</v>
      </c>
      <c r="H72" s="6">
        <v>3.9249999999999998</v>
      </c>
    </row>
    <row r="73" spans="1:9" x14ac:dyDescent="0.25">
      <c r="A73" s="160"/>
      <c r="B73" s="7" t="s">
        <v>92</v>
      </c>
      <c r="C73" s="4">
        <v>2</v>
      </c>
      <c r="D73" s="4">
        <v>2</v>
      </c>
      <c r="E73" s="5">
        <v>1</v>
      </c>
      <c r="F73" s="4">
        <v>2</v>
      </c>
      <c r="G73" s="5">
        <v>1</v>
      </c>
      <c r="H73" s="6">
        <v>4</v>
      </c>
    </row>
    <row r="74" spans="1:9" x14ac:dyDescent="0.25">
      <c r="A74" s="160"/>
      <c r="B74" s="7" t="s">
        <v>93</v>
      </c>
      <c r="C74" s="4">
        <v>4</v>
      </c>
      <c r="D74" s="4">
        <v>4</v>
      </c>
      <c r="E74" s="5">
        <v>1</v>
      </c>
      <c r="F74" s="4">
        <v>4</v>
      </c>
      <c r="G74" s="5">
        <v>1</v>
      </c>
      <c r="H74" s="6">
        <v>4</v>
      </c>
    </row>
    <row r="75" spans="1:9" x14ac:dyDescent="0.25">
      <c r="A75" s="160"/>
      <c r="B75" s="7" t="s">
        <v>94</v>
      </c>
      <c r="C75" s="4">
        <v>4</v>
      </c>
      <c r="D75" s="4">
        <v>2</v>
      </c>
      <c r="E75" s="5">
        <v>0.5</v>
      </c>
      <c r="F75" s="4">
        <v>2</v>
      </c>
      <c r="G75" s="5">
        <v>0.5</v>
      </c>
      <c r="H75" s="6">
        <v>4</v>
      </c>
    </row>
    <row r="76" spans="1:9" x14ac:dyDescent="0.25">
      <c r="A76" s="160"/>
      <c r="B76" s="7" t="s">
        <v>95</v>
      </c>
      <c r="C76" s="4">
        <v>12</v>
      </c>
      <c r="D76" s="4">
        <v>10</v>
      </c>
      <c r="E76" s="5">
        <v>0.83333333333333337</v>
      </c>
      <c r="F76" s="4">
        <v>10</v>
      </c>
      <c r="G76" s="5">
        <v>0.83333333333333337</v>
      </c>
      <c r="H76" s="6">
        <v>4</v>
      </c>
    </row>
    <row r="77" spans="1:9" x14ac:dyDescent="0.25">
      <c r="A77" s="161"/>
      <c r="B77" s="54" t="s">
        <v>27</v>
      </c>
      <c r="C77" s="17">
        <f>IFERROR(SUM(C72:C76), "--")</f>
        <v>26</v>
      </c>
      <c r="D77" s="17">
        <f>IFERROR(SUM(D72:D76), "--")</f>
        <v>22</v>
      </c>
      <c r="E77" s="102">
        <f>IFERROR(D77/C77, "--" )</f>
        <v>0.84615384615384615</v>
      </c>
      <c r="F77" s="17">
        <f>IFERROR(SUM(F72:F76), "--")</f>
        <v>22</v>
      </c>
      <c r="G77" s="102">
        <f>IFERROR(F77/C77, "--" )</f>
        <v>0.84615384615384615</v>
      </c>
      <c r="H77" s="103" t="s">
        <v>29</v>
      </c>
    </row>
    <row r="78" spans="1:9" ht="15" customHeight="1" x14ac:dyDescent="0.25">
      <c r="A78" s="3"/>
      <c r="B78"/>
      <c r="C78"/>
      <c r="D78"/>
      <c r="E78"/>
      <c r="F78"/>
      <c r="G78"/>
      <c r="H78"/>
      <c r="I78"/>
    </row>
    <row r="79" spans="1:9" x14ac:dyDescent="0.25">
      <c r="A79" s="3"/>
      <c r="B79"/>
      <c r="C79"/>
      <c r="D79"/>
      <c r="E79"/>
      <c r="F79"/>
      <c r="G79"/>
      <c r="H79"/>
      <c r="I79"/>
    </row>
    <row r="80" spans="1:9" x14ac:dyDescent="0.25">
      <c r="A80" s="3"/>
      <c r="B80"/>
      <c r="C80"/>
      <c r="D80"/>
      <c r="E80"/>
      <c r="F80"/>
      <c r="G80"/>
      <c r="H80"/>
      <c r="I80"/>
    </row>
    <row r="81" spans="1:9" x14ac:dyDescent="0.25">
      <c r="A81" s="3"/>
      <c r="B81"/>
      <c r="C81"/>
      <c r="D81"/>
      <c r="E81"/>
      <c r="F81"/>
      <c r="G81"/>
      <c r="H81"/>
      <c r="I81"/>
    </row>
    <row r="82" spans="1:9" x14ac:dyDescent="0.25">
      <c r="A82" s="3"/>
      <c r="B82"/>
      <c r="C82"/>
      <c r="D82"/>
      <c r="E82"/>
      <c r="F82"/>
      <c r="G82"/>
      <c r="H82"/>
      <c r="I82"/>
    </row>
    <row r="83" spans="1:9" x14ac:dyDescent="0.25">
      <c r="A83" s="3"/>
      <c r="B83"/>
      <c r="C83"/>
      <c r="D83"/>
      <c r="E83"/>
      <c r="F83"/>
      <c r="G83"/>
      <c r="H83"/>
      <c r="I83"/>
    </row>
    <row r="84" spans="1:9" ht="15" customHeight="1" x14ac:dyDescent="0.25">
      <c r="A84" s="3"/>
      <c r="B84"/>
      <c r="C84"/>
      <c r="D84"/>
      <c r="E84"/>
      <c r="F84"/>
      <c r="G84"/>
      <c r="H84"/>
      <c r="I84"/>
    </row>
    <row r="85" spans="1:9" x14ac:dyDescent="0.25">
      <c r="A85" s="3"/>
      <c r="B85"/>
      <c r="C85"/>
      <c r="D85"/>
      <c r="E85"/>
      <c r="F85"/>
      <c r="G85"/>
      <c r="H85"/>
      <c r="I85"/>
    </row>
    <row r="86" spans="1:9" x14ac:dyDescent="0.25">
      <c r="A86" s="3"/>
      <c r="B86"/>
      <c r="C86"/>
      <c r="D86"/>
      <c r="E86"/>
      <c r="F86"/>
      <c r="G86"/>
      <c r="H86"/>
      <c r="I86"/>
    </row>
    <row r="87" spans="1:9" x14ac:dyDescent="0.25">
      <c r="A87" s="3"/>
      <c r="B87"/>
      <c r="C87"/>
      <c r="D87"/>
      <c r="E87"/>
      <c r="F87"/>
      <c r="G87"/>
      <c r="H87"/>
      <c r="I87"/>
    </row>
    <row r="88" spans="1:9" x14ac:dyDescent="0.25">
      <c r="A88" s="3"/>
      <c r="B88"/>
      <c r="C88"/>
      <c r="D88"/>
      <c r="E88"/>
      <c r="F88"/>
      <c r="G88"/>
      <c r="H88"/>
      <c r="I88"/>
    </row>
    <row r="89" spans="1:9" x14ac:dyDescent="0.25">
      <c r="A89" s="3"/>
      <c r="B89"/>
      <c r="C89"/>
      <c r="D89"/>
      <c r="E89"/>
      <c r="F89"/>
      <c r="G89"/>
      <c r="H89"/>
      <c r="I89"/>
    </row>
  </sheetData>
  <mergeCells count="13">
    <mergeCell ref="A54:A59"/>
    <mergeCell ref="A60:A65"/>
    <mergeCell ref="A66:A71"/>
    <mergeCell ref="A72:A77"/>
    <mergeCell ref="A42:A47"/>
    <mergeCell ref="A1:H2"/>
    <mergeCell ref="A4:A9"/>
    <mergeCell ref="A48:A53"/>
    <mergeCell ref="A12:A17"/>
    <mergeCell ref="A18:A23"/>
    <mergeCell ref="A24:A29"/>
    <mergeCell ref="A30:A35"/>
    <mergeCell ref="A36:A41"/>
  </mergeCells>
  <hyperlinks>
    <hyperlink ref="C3" location="Definitions!A3" display="Enrollment"/>
    <hyperlink ref="C11" location="Definitions!A3" display="Enrollment"/>
    <hyperlink ref="D3" location="Definitions!A5" display="Retained"/>
    <hyperlink ref="D11" location="Definitions!A5" display="Retained"/>
    <hyperlink ref="E11" location="Definitions!A6" display="Retention Rate"/>
    <hyperlink ref="E3" location="Definitions!A6" display="Retention Rate"/>
    <hyperlink ref="F3" location="Definitions!A7" display="Successful"/>
    <hyperlink ref="F11" location="Definitions!A7" display="Successful"/>
    <hyperlink ref="G3" location="Definitions!A8" display="Success Rate"/>
    <hyperlink ref="G11" location="Definitions!A8" display="Success Rate"/>
    <hyperlink ref="H11" location="Definitions!A9" display="Course GPA"/>
    <hyperlink ref="H3"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9" max="7" man="1"/>
    <brk id="59" max="7" man="1"/>
  </rowBreaks>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H20"/>
  <sheetViews>
    <sheetView zoomScaleNormal="100" workbookViewId="0">
      <selection activeCell="K53" sqref="K53"/>
    </sheetView>
  </sheetViews>
  <sheetFormatPr defaultRowHeight="15" x14ac:dyDescent="0.25"/>
  <cols>
    <col min="1" max="1" width="20" style="39" customWidth="1"/>
    <col min="2" max="4" width="12.7109375" style="40" customWidth="1"/>
    <col min="5" max="5" width="12.7109375" style="41" customWidth="1"/>
    <col min="6" max="6" width="12.7109375" style="40" customWidth="1"/>
    <col min="7" max="7" width="12.7109375" style="41" customWidth="1"/>
    <col min="8" max="8" width="12.7109375" style="42" customWidth="1"/>
    <col min="9" max="22" width="14.7109375" customWidth="1"/>
  </cols>
  <sheetData>
    <row r="1" spans="1:8" ht="30" customHeight="1" x14ac:dyDescent="0.25">
      <c r="A1" s="165" t="s">
        <v>101</v>
      </c>
      <c r="B1" s="166"/>
      <c r="C1" s="166"/>
      <c r="D1" s="166"/>
      <c r="E1" s="166"/>
      <c r="F1" s="166"/>
      <c r="G1" s="166"/>
      <c r="H1" s="166"/>
    </row>
    <row r="2" spans="1:8" ht="30" x14ac:dyDescent="0.25">
      <c r="A2" s="26" t="s">
        <v>43</v>
      </c>
      <c r="B2" s="2" t="s">
        <v>1</v>
      </c>
      <c r="C2" s="65" t="s">
        <v>46</v>
      </c>
      <c r="D2" s="65" t="s">
        <v>47</v>
      </c>
      <c r="E2" s="65" t="s">
        <v>44</v>
      </c>
      <c r="F2" s="65" t="s">
        <v>48</v>
      </c>
      <c r="G2" s="65" t="s">
        <v>0</v>
      </c>
      <c r="H2" s="65" t="s">
        <v>45</v>
      </c>
    </row>
    <row r="3" spans="1:8" x14ac:dyDescent="0.25">
      <c r="A3" s="171" t="s">
        <v>42</v>
      </c>
      <c r="B3" s="7" t="s">
        <v>91</v>
      </c>
      <c r="C3" s="27">
        <v>126</v>
      </c>
      <c r="D3" s="27">
        <v>116</v>
      </c>
      <c r="E3" s="28">
        <v>0.92063492063492058</v>
      </c>
      <c r="F3" s="27">
        <v>100</v>
      </c>
      <c r="G3" s="28">
        <v>0.79365079365079361</v>
      </c>
      <c r="H3" s="29">
        <v>2.8373913043478258</v>
      </c>
    </row>
    <row r="4" spans="1:8" x14ac:dyDescent="0.25">
      <c r="A4" s="172"/>
      <c r="B4" s="7" t="s">
        <v>92</v>
      </c>
      <c r="C4" s="27">
        <v>122</v>
      </c>
      <c r="D4" s="27">
        <v>114</v>
      </c>
      <c r="E4" s="28">
        <v>0.93442622950819676</v>
      </c>
      <c r="F4" s="27">
        <v>105</v>
      </c>
      <c r="G4" s="28">
        <v>0.86065573770491799</v>
      </c>
      <c r="H4" s="29">
        <v>3.0424778761061955</v>
      </c>
    </row>
    <row r="5" spans="1:8" x14ac:dyDescent="0.25">
      <c r="A5" s="172"/>
      <c r="B5" s="7" t="s">
        <v>93</v>
      </c>
      <c r="C5" s="27">
        <v>95</v>
      </c>
      <c r="D5" s="27">
        <v>88</v>
      </c>
      <c r="E5" s="28">
        <v>0.9263157894736842</v>
      </c>
      <c r="F5" s="27">
        <v>76</v>
      </c>
      <c r="G5" s="28">
        <v>0.8</v>
      </c>
      <c r="H5" s="29">
        <v>2.769318181818182</v>
      </c>
    </row>
    <row r="6" spans="1:8" x14ac:dyDescent="0.25">
      <c r="A6" s="172"/>
      <c r="B6" s="7" t="s">
        <v>94</v>
      </c>
      <c r="C6" s="27">
        <v>80</v>
      </c>
      <c r="D6" s="27">
        <v>75</v>
      </c>
      <c r="E6" s="28">
        <v>0.9375</v>
      </c>
      <c r="F6" s="27">
        <v>74</v>
      </c>
      <c r="G6" s="28">
        <v>0.92500000000000004</v>
      </c>
      <c r="H6" s="29">
        <v>3.2720000000000007</v>
      </c>
    </row>
    <row r="7" spans="1:8" x14ac:dyDescent="0.25">
      <c r="A7" s="172"/>
      <c r="B7" s="7" t="s">
        <v>95</v>
      </c>
      <c r="C7" s="27">
        <v>92</v>
      </c>
      <c r="D7" s="27">
        <v>83</v>
      </c>
      <c r="E7" s="28">
        <v>0.90217391304347827</v>
      </c>
      <c r="F7" s="27">
        <v>79</v>
      </c>
      <c r="G7" s="28">
        <v>0.85869565217391308</v>
      </c>
      <c r="H7" s="29">
        <v>3.1903614457831324</v>
      </c>
    </row>
    <row r="8" spans="1:8" s="72" customFormat="1" x14ac:dyDescent="0.25">
      <c r="A8" s="173"/>
      <c r="B8" s="54" t="s">
        <v>27</v>
      </c>
      <c r="C8" s="93">
        <f>IFERROR(SUM(C3:C7), "--")</f>
        <v>515</v>
      </c>
      <c r="D8" s="93">
        <f>IFERROR(SUM(D3:D7), "--")</f>
        <v>476</v>
      </c>
      <c r="E8" s="98">
        <f>IFERROR(D8/C8, "--")</f>
        <v>0.92427184466019419</v>
      </c>
      <c r="F8" s="93">
        <f>IFERROR(SUM(F3:F7), "--")</f>
        <v>434</v>
      </c>
      <c r="G8" s="98">
        <f>IFERROR(F8/C8, "--")</f>
        <v>0.84271844660194173</v>
      </c>
      <c r="H8" s="94" t="s">
        <v>29</v>
      </c>
    </row>
    <row r="9" spans="1:8" x14ac:dyDescent="0.25">
      <c r="A9" s="168" t="s">
        <v>50</v>
      </c>
      <c r="B9" s="87" t="s">
        <v>91</v>
      </c>
      <c r="C9" s="38" t="s">
        <v>29</v>
      </c>
      <c r="D9" s="38" t="s">
        <v>29</v>
      </c>
      <c r="E9" s="92" t="s">
        <v>29</v>
      </c>
      <c r="F9" s="38" t="s">
        <v>29</v>
      </c>
      <c r="G9" s="92" t="s">
        <v>29</v>
      </c>
      <c r="H9" s="91" t="s">
        <v>29</v>
      </c>
    </row>
    <row r="10" spans="1:8" x14ac:dyDescent="0.25">
      <c r="A10" s="169"/>
      <c r="B10" s="87" t="s">
        <v>92</v>
      </c>
      <c r="C10" s="38" t="s">
        <v>29</v>
      </c>
      <c r="D10" s="38" t="s">
        <v>29</v>
      </c>
      <c r="E10" s="92" t="s">
        <v>29</v>
      </c>
      <c r="F10" s="38" t="s">
        <v>29</v>
      </c>
      <c r="G10" s="92" t="s">
        <v>29</v>
      </c>
      <c r="H10" s="91" t="s">
        <v>29</v>
      </c>
    </row>
    <row r="11" spans="1:8" x14ac:dyDescent="0.25">
      <c r="A11" s="169"/>
      <c r="B11" s="87" t="s">
        <v>93</v>
      </c>
      <c r="C11" s="38" t="s">
        <v>29</v>
      </c>
      <c r="D11" s="38" t="s">
        <v>29</v>
      </c>
      <c r="E11" s="92" t="s">
        <v>29</v>
      </c>
      <c r="F11" s="38" t="s">
        <v>29</v>
      </c>
      <c r="G11" s="92" t="s">
        <v>29</v>
      </c>
      <c r="H11" s="91" t="s">
        <v>29</v>
      </c>
    </row>
    <row r="12" spans="1:8" x14ac:dyDescent="0.25">
      <c r="A12" s="169"/>
      <c r="B12" s="87" t="s">
        <v>94</v>
      </c>
      <c r="C12" s="38" t="s">
        <v>29</v>
      </c>
      <c r="D12" s="38" t="s">
        <v>29</v>
      </c>
      <c r="E12" s="92" t="s">
        <v>29</v>
      </c>
      <c r="F12" s="38" t="s">
        <v>29</v>
      </c>
      <c r="G12" s="92" t="s">
        <v>29</v>
      </c>
      <c r="H12" s="91" t="s">
        <v>29</v>
      </c>
    </row>
    <row r="13" spans="1:8" x14ac:dyDescent="0.25">
      <c r="A13" s="169"/>
      <c r="B13" s="87" t="s">
        <v>95</v>
      </c>
      <c r="C13" s="38" t="s">
        <v>29</v>
      </c>
      <c r="D13" s="38" t="s">
        <v>29</v>
      </c>
      <c r="E13" s="92" t="s">
        <v>29</v>
      </c>
      <c r="F13" s="38" t="s">
        <v>29</v>
      </c>
      <c r="G13" s="92" t="s">
        <v>29</v>
      </c>
      <c r="H13" s="91" t="s">
        <v>29</v>
      </c>
    </row>
    <row r="14" spans="1:8" s="72" customFormat="1" x14ac:dyDescent="0.25">
      <c r="A14" s="170"/>
      <c r="B14" s="95" t="s">
        <v>27</v>
      </c>
      <c r="C14" s="99">
        <f>IFERROR(SUM(C9:C13), "--")</f>
        <v>0</v>
      </c>
      <c r="D14" s="99">
        <f>IFERROR(SUM(D9:D13), "--")</f>
        <v>0</v>
      </c>
      <c r="E14" s="100" t="str">
        <f>IFERROR(D14/C14, "--")</f>
        <v>--</v>
      </c>
      <c r="F14" s="99">
        <f>IFERROR(SUM(F9:F13), "--")</f>
        <v>0</v>
      </c>
      <c r="G14" s="100" t="str">
        <f>IFERROR(F14/C14, "--")</f>
        <v>--</v>
      </c>
      <c r="H14" s="96" t="s">
        <v>29</v>
      </c>
    </row>
    <row r="15" spans="1:8" ht="15" customHeight="1" x14ac:dyDescent="0.25">
      <c r="A15" s="167" t="s">
        <v>49</v>
      </c>
      <c r="B15" s="7" t="s">
        <v>91</v>
      </c>
      <c r="C15" s="30">
        <v>31</v>
      </c>
      <c r="D15" s="30">
        <v>23</v>
      </c>
      <c r="E15" s="31">
        <v>0.74193548387096775</v>
      </c>
      <c r="F15" s="30">
        <v>16</v>
      </c>
      <c r="G15" s="31">
        <v>0.5161290322580645</v>
      </c>
      <c r="H15" s="32">
        <v>2</v>
      </c>
    </row>
    <row r="16" spans="1:8" x14ac:dyDescent="0.25">
      <c r="A16" s="167"/>
      <c r="B16" s="7" t="s">
        <v>92</v>
      </c>
      <c r="C16" s="30">
        <v>39</v>
      </c>
      <c r="D16" s="30">
        <v>30</v>
      </c>
      <c r="E16" s="31">
        <v>0.76923076923076927</v>
      </c>
      <c r="F16" s="30">
        <v>17</v>
      </c>
      <c r="G16" s="31">
        <v>0.4358974358974359</v>
      </c>
      <c r="H16" s="32">
        <v>1.61</v>
      </c>
    </row>
    <row r="17" spans="1:8" x14ac:dyDescent="0.25">
      <c r="A17" s="167"/>
      <c r="B17" s="7" t="s">
        <v>93</v>
      </c>
      <c r="C17" s="30">
        <v>32</v>
      </c>
      <c r="D17" s="30">
        <v>24</v>
      </c>
      <c r="E17" s="31">
        <v>0.75</v>
      </c>
      <c r="F17" s="30">
        <v>16</v>
      </c>
      <c r="G17" s="31">
        <v>0.5</v>
      </c>
      <c r="H17" s="32">
        <v>2.2708333333333335</v>
      </c>
    </row>
    <row r="18" spans="1:8" x14ac:dyDescent="0.25">
      <c r="A18" s="167"/>
      <c r="B18" s="7" t="s">
        <v>94</v>
      </c>
      <c r="C18" s="30">
        <v>34</v>
      </c>
      <c r="D18" s="30">
        <v>26</v>
      </c>
      <c r="E18" s="31">
        <v>0.76470588235294112</v>
      </c>
      <c r="F18" s="30">
        <v>20</v>
      </c>
      <c r="G18" s="31">
        <v>0.58823529411764708</v>
      </c>
      <c r="H18" s="32">
        <v>2.6153846153846154</v>
      </c>
    </row>
    <row r="19" spans="1:8" x14ac:dyDescent="0.25">
      <c r="A19" s="167"/>
      <c r="B19" s="7" t="s">
        <v>95</v>
      </c>
      <c r="C19" s="30">
        <v>29</v>
      </c>
      <c r="D19" s="30">
        <v>24</v>
      </c>
      <c r="E19" s="31">
        <v>0.82758620689655171</v>
      </c>
      <c r="F19" s="30">
        <v>14</v>
      </c>
      <c r="G19" s="31">
        <v>0.48275862068965519</v>
      </c>
      <c r="H19" s="32">
        <v>2.0583333333333336</v>
      </c>
    </row>
    <row r="20" spans="1:8" s="72" customFormat="1" x14ac:dyDescent="0.25">
      <c r="A20" s="167"/>
      <c r="B20" s="54" t="s">
        <v>27</v>
      </c>
      <c r="C20" s="93">
        <f>IFERROR(SUM(C15:C19), "--")</f>
        <v>165</v>
      </c>
      <c r="D20" s="93">
        <f>IFERROR(SUM(D15:D19), "--")</f>
        <v>127</v>
      </c>
      <c r="E20" s="69">
        <f>IFERROR(D20/C20, "--")</f>
        <v>0.76969696969696966</v>
      </c>
      <c r="F20" s="93">
        <f>IFERROR(SUM(F15:F19), "--")</f>
        <v>83</v>
      </c>
      <c r="G20" s="69">
        <f>IFERROR(F20/C20, "--")</f>
        <v>0.50303030303030305</v>
      </c>
      <c r="H20" s="97" t="s">
        <v>29</v>
      </c>
    </row>
  </sheetData>
  <mergeCells count="4">
    <mergeCell ref="A1:H1"/>
    <mergeCell ref="A15:A20"/>
    <mergeCell ref="A9:A14"/>
    <mergeCell ref="A3:A8"/>
  </mergeCells>
  <hyperlinks>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 ref="A3:A7" location="Definitions!A11" display="On-Campus"/>
    <hyperlink ref="A9:A13" location="Definitions!A12" display="100% Online"/>
    <hyperlink ref="A15:A19" location="Definitions!A13" display="Less Than 50% Online"/>
  </hyperlinks>
  <printOptions horizontalCentered="1"/>
  <pageMargins left="0.7" right="0.7" top="0.75" bottom="0.75" header="0.3" footer="0.3"/>
  <pageSetup fitToWidth="2" fitToHeight="0" orientation="landscape" r:id="rId1"/>
  <headerFooter>
    <oddHeader>&amp;CCuyamaca College Program Review 2019-2020</oddHeader>
    <oddFooter>&amp;CInstitutional Effectiveness, Success, and Equity Office (August 2019)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T57"/>
  <sheetViews>
    <sheetView zoomScaleNormal="100" zoomScalePageLayoutView="40" workbookViewId="0">
      <pane xSplit="2" ySplit="3" topLeftCell="C4" activePane="bottomRight" state="frozen"/>
      <selection pane="topRight" activeCell="C1" sqref="C1"/>
      <selection pane="bottomLeft" activeCell="A4" sqref="A4"/>
      <selection pane="bottomRight" sqref="A1:B1"/>
    </sheetView>
  </sheetViews>
  <sheetFormatPr defaultRowHeight="15" x14ac:dyDescent="0.25"/>
  <cols>
    <col min="1" max="1" width="20" style="39" customWidth="1"/>
    <col min="2" max="4" width="14.7109375" style="40" customWidth="1"/>
    <col min="5" max="5" width="14.7109375" style="41" customWidth="1"/>
    <col min="6" max="6" width="14.7109375" style="40" customWidth="1"/>
    <col min="7" max="7" width="14.7109375" style="41" customWidth="1"/>
    <col min="8" max="8" width="14.7109375" style="42" customWidth="1"/>
    <col min="9" max="20" width="14.7109375" customWidth="1"/>
  </cols>
  <sheetData>
    <row r="1" spans="1:20" s="3" customFormat="1" ht="30" customHeight="1" x14ac:dyDescent="0.25">
      <c r="A1" s="182"/>
      <c r="B1" s="182"/>
      <c r="C1" s="182" t="s">
        <v>102</v>
      </c>
      <c r="D1" s="182"/>
      <c r="E1" s="182"/>
      <c r="F1" s="182"/>
      <c r="G1" s="182"/>
      <c r="H1" s="182"/>
      <c r="I1" s="165" t="s">
        <v>102</v>
      </c>
      <c r="J1" s="165"/>
      <c r="K1" s="165"/>
      <c r="L1" s="165"/>
      <c r="M1" s="165"/>
      <c r="N1" s="165"/>
      <c r="O1" s="165" t="s">
        <v>102</v>
      </c>
      <c r="P1" s="165"/>
      <c r="Q1" s="165"/>
      <c r="R1" s="165"/>
      <c r="S1" s="165"/>
      <c r="T1" s="165"/>
    </row>
    <row r="2" spans="1:20" ht="21" x14ac:dyDescent="0.25">
      <c r="A2" s="174" t="s">
        <v>35</v>
      </c>
      <c r="B2" s="180" t="s">
        <v>1</v>
      </c>
      <c r="C2" s="177" t="s">
        <v>42</v>
      </c>
      <c r="D2" s="178"/>
      <c r="E2" s="178"/>
      <c r="F2" s="178"/>
      <c r="G2" s="178"/>
      <c r="H2" s="179"/>
      <c r="I2" s="176" t="s">
        <v>50</v>
      </c>
      <c r="J2" s="176"/>
      <c r="K2" s="176"/>
      <c r="L2" s="176"/>
      <c r="M2" s="176"/>
      <c r="N2" s="176"/>
      <c r="O2" s="176" t="s">
        <v>49</v>
      </c>
      <c r="P2" s="176"/>
      <c r="Q2" s="176"/>
      <c r="R2" s="176"/>
      <c r="S2" s="176"/>
      <c r="T2" s="176"/>
    </row>
    <row r="3" spans="1:20" x14ac:dyDescent="0.25">
      <c r="A3" s="175"/>
      <c r="B3" s="181"/>
      <c r="C3" s="65" t="s">
        <v>46</v>
      </c>
      <c r="D3" s="65" t="s">
        <v>47</v>
      </c>
      <c r="E3" s="65" t="s">
        <v>44</v>
      </c>
      <c r="F3" s="65" t="s">
        <v>48</v>
      </c>
      <c r="G3" s="65" t="s">
        <v>0</v>
      </c>
      <c r="H3" s="65" t="s">
        <v>45</v>
      </c>
      <c r="I3" s="65" t="s">
        <v>46</v>
      </c>
      <c r="J3" s="65" t="s">
        <v>47</v>
      </c>
      <c r="K3" s="65" t="s">
        <v>44</v>
      </c>
      <c r="L3" s="65" t="s">
        <v>48</v>
      </c>
      <c r="M3" s="65" t="s">
        <v>0</v>
      </c>
      <c r="N3" s="65" t="s">
        <v>45</v>
      </c>
      <c r="O3" s="65" t="s">
        <v>46</v>
      </c>
      <c r="P3" s="65" t="s">
        <v>47</v>
      </c>
      <c r="Q3" s="65" t="s">
        <v>44</v>
      </c>
      <c r="R3" s="65" t="s">
        <v>48</v>
      </c>
      <c r="S3" s="65" t="s">
        <v>0</v>
      </c>
      <c r="T3" s="65" t="s">
        <v>45</v>
      </c>
    </row>
    <row r="4" spans="1:20" ht="15" customHeight="1" x14ac:dyDescent="0.25">
      <c r="A4" s="183" t="s">
        <v>36</v>
      </c>
      <c r="B4" s="7" t="s">
        <v>91</v>
      </c>
      <c r="C4" s="79">
        <v>5</v>
      </c>
      <c r="D4" s="33">
        <v>4</v>
      </c>
      <c r="E4" s="28">
        <v>0.8</v>
      </c>
      <c r="F4" s="33">
        <v>2</v>
      </c>
      <c r="G4" s="28">
        <v>0.4</v>
      </c>
      <c r="H4" s="34">
        <v>1.75</v>
      </c>
      <c r="I4" s="119" t="s">
        <v>29</v>
      </c>
      <c r="J4" s="120" t="s">
        <v>29</v>
      </c>
      <c r="K4" s="31" t="s">
        <v>29</v>
      </c>
      <c r="L4" s="120" t="s">
        <v>29</v>
      </c>
      <c r="M4" s="31" t="s">
        <v>29</v>
      </c>
      <c r="N4" s="121" t="s">
        <v>29</v>
      </c>
      <c r="O4" s="79">
        <v>4</v>
      </c>
      <c r="P4" s="33">
        <v>2</v>
      </c>
      <c r="Q4" s="28">
        <v>0.5</v>
      </c>
      <c r="R4" s="33">
        <v>2</v>
      </c>
      <c r="S4" s="28">
        <v>0.5</v>
      </c>
      <c r="T4" s="34">
        <v>3.2000000000000006</v>
      </c>
    </row>
    <row r="5" spans="1:20" x14ac:dyDescent="0.25">
      <c r="A5" s="184"/>
      <c r="B5" s="7" t="s">
        <v>92</v>
      </c>
      <c r="C5" s="79">
        <v>14</v>
      </c>
      <c r="D5" s="33">
        <v>14</v>
      </c>
      <c r="E5" s="28">
        <v>1</v>
      </c>
      <c r="F5" s="33">
        <v>13</v>
      </c>
      <c r="G5" s="28">
        <v>0.9285714285714286</v>
      </c>
      <c r="H5" s="34">
        <v>2.8357142857142859</v>
      </c>
      <c r="I5" s="119" t="s">
        <v>29</v>
      </c>
      <c r="J5" s="120" t="s">
        <v>29</v>
      </c>
      <c r="K5" s="31" t="s">
        <v>29</v>
      </c>
      <c r="L5" s="120" t="s">
        <v>29</v>
      </c>
      <c r="M5" s="31" t="s">
        <v>29</v>
      </c>
      <c r="N5" s="121" t="s">
        <v>29</v>
      </c>
      <c r="O5" s="79">
        <v>3</v>
      </c>
      <c r="P5" s="33">
        <v>1</v>
      </c>
      <c r="Q5" s="28">
        <v>0.33333333333333331</v>
      </c>
      <c r="R5" s="33">
        <v>0</v>
      </c>
      <c r="S5" s="28">
        <v>0</v>
      </c>
      <c r="T5" s="34">
        <v>0</v>
      </c>
    </row>
    <row r="6" spans="1:20" x14ac:dyDescent="0.25">
      <c r="A6" s="184"/>
      <c r="B6" s="7" t="s">
        <v>93</v>
      </c>
      <c r="C6" s="79">
        <v>4</v>
      </c>
      <c r="D6" s="33">
        <v>4</v>
      </c>
      <c r="E6" s="28">
        <v>1</v>
      </c>
      <c r="F6" s="33">
        <v>4</v>
      </c>
      <c r="G6" s="28">
        <v>1</v>
      </c>
      <c r="H6" s="34">
        <v>3.9249999999999998</v>
      </c>
      <c r="I6" s="119" t="s">
        <v>29</v>
      </c>
      <c r="J6" s="120" t="s">
        <v>29</v>
      </c>
      <c r="K6" s="31" t="s">
        <v>29</v>
      </c>
      <c r="L6" s="120" t="s">
        <v>29</v>
      </c>
      <c r="M6" s="31" t="s">
        <v>29</v>
      </c>
      <c r="N6" s="121" t="s">
        <v>29</v>
      </c>
      <c r="O6" s="79">
        <v>1</v>
      </c>
      <c r="P6" s="33">
        <v>1</v>
      </c>
      <c r="Q6" s="28">
        <v>1</v>
      </c>
      <c r="R6" s="33">
        <v>0</v>
      </c>
      <c r="S6" s="28">
        <v>0</v>
      </c>
      <c r="T6" s="34">
        <v>0</v>
      </c>
    </row>
    <row r="7" spans="1:20" x14ac:dyDescent="0.25">
      <c r="A7" s="184"/>
      <c r="B7" s="7" t="s">
        <v>94</v>
      </c>
      <c r="C7" s="79">
        <v>1</v>
      </c>
      <c r="D7" s="33">
        <v>1</v>
      </c>
      <c r="E7" s="28">
        <v>1</v>
      </c>
      <c r="F7" s="33">
        <v>1</v>
      </c>
      <c r="G7" s="28">
        <v>1</v>
      </c>
      <c r="H7" s="34">
        <v>4</v>
      </c>
      <c r="I7" s="119" t="s">
        <v>29</v>
      </c>
      <c r="J7" s="120" t="s">
        <v>29</v>
      </c>
      <c r="K7" s="31" t="s">
        <v>29</v>
      </c>
      <c r="L7" s="120" t="s">
        <v>29</v>
      </c>
      <c r="M7" s="31" t="s">
        <v>29</v>
      </c>
      <c r="N7" s="121" t="s">
        <v>29</v>
      </c>
      <c r="O7" s="79">
        <v>4</v>
      </c>
      <c r="P7" s="33">
        <v>4</v>
      </c>
      <c r="Q7" s="28">
        <v>1</v>
      </c>
      <c r="R7" s="33">
        <v>2</v>
      </c>
      <c r="S7" s="28">
        <v>0.5</v>
      </c>
      <c r="T7" s="34">
        <v>1.925</v>
      </c>
    </row>
    <row r="8" spans="1:20" x14ac:dyDescent="0.25">
      <c r="A8" s="184"/>
      <c r="B8" s="7" t="s">
        <v>95</v>
      </c>
      <c r="C8" s="79">
        <v>10</v>
      </c>
      <c r="D8" s="33">
        <v>10</v>
      </c>
      <c r="E8" s="28">
        <v>1</v>
      </c>
      <c r="F8" s="33">
        <v>10</v>
      </c>
      <c r="G8" s="28">
        <v>1</v>
      </c>
      <c r="H8" s="34">
        <v>3.34</v>
      </c>
      <c r="I8" s="119" t="s">
        <v>29</v>
      </c>
      <c r="J8" s="120" t="s">
        <v>29</v>
      </c>
      <c r="K8" s="31" t="s">
        <v>29</v>
      </c>
      <c r="L8" s="120" t="s">
        <v>29</v>
      </c>
      <c r="M8" s="31" t="s">
        <v>29</v>
      </c>
      <c r="N8" s="121" t="s">
        <v>29</v>
      </c>
      <c r="O8" s="79">
        <v>1</v>
      </c>
      <c r="P8" s="33">
        <v>1</v>
      </c>
      <c r="Q8" s="28">
        <v>1</v>
      </c>
      <c r="R8" s="33">
        <v>0</v>
      </c>
      <c r="S8" s="28">
        <v>0</v>
      </c>
      <c r="T8" s="34">
        <v>0</v>
      </c>
    </row>
    <row r="9" spans="1:20" s="72" customFormat="1" x14ac:dyDescent="0.25">
      <c r="A9" s="185"/>
      <c r="B9" s="54" t="s">
        <v>27</v>
      </c>
      <c r="C9" s="80">
        <f>IFERROR(SUM(C4:C8), "--")</f>
        <v>34</v>
      </c>
      <c r="D9" s="68">
        <f>IFERROR(SUM(D4:D8), "--")</f>
        <v>33</v>
      </c>
      <c r="E9" s="69">
        <f>IFERROR(D9/C9, "--")</f>
        <v>0.97058823529411764</v>
      </c>
      <c r="F9" s="68">
        <f>IFERROR(SUM(F4:F8), "--")</f>
        <v>30</v>
      </c>
      <c r="G9" s="69">
        <f>IFERROR(F9/C9, "--")</f>
        <v>0.88235294117647056</v>
      </c>
      <c r="H9" s="70" t="s">
        <v>29</v>
      </c>
      <c r="I9" s="80">
        <f>IFERROR(SUM(I4:I8), "--")</f>
        <v>0</v>
      </c>
      <c r="J9" s="68">
        <f>IFERROR(SUM(J4:J8), "--")</f>
        <v>0</v>
      </c>
      <c r="K9" s="69" t="str">
        <f>IFERROR(J9/I9, "--")</f>
        <v>--</v>
      </c>
      <c r="L9" s="68">
        <f>IFERROR(SUM(L4:L8), "--")</f>
        <v>0</v>
      </c>
      <c r="M9" s="69" t="str">
        <f>IFERROR(L9/I9, "--")</f>
        <v>--</v>
      </c>
      <c r="N9" s="70" t="s">
        <v>29</v>
      </c>
      <c r="O9" s="80">
        <f>IFERROR(SUM(O4:O8), "--")</f>
        <v>13</v>
      </c>
      <c r="P9" s="68">
        <f>IFERROR(SUM(P4:P8), "--")</f>
        <v>9</v>
      </c>
      <c r="Q9" s="69">
        <f>IFERROR(P9/O9, "--")</f>
        <v>0.69230769230769229</v>
      </c>
      <c r="R9" s="68">
        <f>IFERROR(SUM(R4:R8), "--")</f>
        <v>4</v>
      </c>
      <c r="S9" s="69">
        <f>IFERROR(R9/O9, "--")</f>
        <v>0.30769230769230771</v>
      </c>
      <c r="T9" s="70" t="s">
        <v>29</v>
      </c>
    </row>
    <row r="10" spans="1:20" ht="15" customHeight="1" x14ac:dyDescent="0.25">
      <c r="A10" s="162" t="s">
        <v>37</v>
      </c>
      <c r="B10" s="35" t="s">
        <v>91</v>
      </c>
      <c r="C10" s="84" t="s">
        <v>29</v>
      </c>
      <c r="D10" s="38" t="s">
        <v>29</v>
      </c>
      <c r="E10" s="92" t="s">
        <v>29</v>
      </c>
      <c r="F10" s="38" t="s">
        <v>29</v>
      </c>
      <c r="G10" s="92" t="s">
        <v>29</v>
      </c>
      <c r="H10" s="91" t="s">
        <v>29</v>
      </c>
      <c r="I10" s="84" t="s">
        <v>29</v>
      </c>
      <c r="J10" s="38" t="s">
        <v>29</v>
      </c>
      <c r="K10" s="92" t="s">
        <v>29</v>
      </c>
      <c r="L10" s="38" t="s">
        <v>29</v>
      </c>
      <c r="M10" s="92" t="s">
        <v>29</v>
      </c>
      <c r="N10" s="91" t="s">
        <v>29</v>
      </c>
      <c r="O10" s="84" t="s">
        <v>29</v>
      </c>
      <c r="P10" s="38" t="s">
        <v>29</v>
      </c>
      <c r="Q10" s="92" t="s">
        <v>29</v>
      </c>
      <c r="R10" s="38" t="s">
        <v>29</v>
      </c>
      <c r="S10" s="92" t="s">
        <v>29</v>
      </c>
      <c r="T10" s="91" t="s">
        <v>29</v>
      </c>
    </row>
    <row r="11" spans="1:20" x14ac:dyDescent="0.25">
      <c r="A11" s="163"/>
      <c r="B11" s="35" t="s">
        <v>92</v>
      </c>
      <c r="C11" s="84" t="s">
        <v>29</v>
      </c>
      <c r="D11" s="38" t="s">
        <v>29</v>
      </c>
      <c r="E11" s="92" t="s">
        <v>29</v>
      </c>
      <c r="F11" s="38" t="s">
        <v>29</v>
      </c>
      <c r="G11" s="92" t="s">
        <v>29</v>
      </c>
      <c r="H11" s="91" t="s">
        <v>29</v>
      </c>
      <c r="I11" s="84" t="s">
        <v>29</v>
      </c>
      <c r="J11" s="38" t="s">
        <v>29</v>
      </c>
      <c r="K11" s="92" t="s">
        <v>29</v>
      </c>
      <c r="L11" s="38" t="s">
        <v>29</v>
      </c>
      <c r="M11" s="92" t="s">
        <v>29</v>
      </c>
      <c r="N11" s="91" t="s">
        <v>29</v>
      </c>
      <c r="O11" s="84" t="s">
        <v>29</v>
      </c>
      <c r="P11" s="38" t="s">
        <v>29</v>
      </c>
      <c r="Q11" s="92" t="s">
        <v>29</v>
      </c>
      <c r="R11" s="38" t="s">
        <v>29</v>
      </c>
      <c r="S11" s="92" t="s">
        <v>29</v>
      </c>
      <c r="T11" s="91" t="s">
        <v>29</v>
      </c>
    </row>
    <row r="12" spans="1:20" x14ac:dyDescent="0.25">
      <c r="A12" s="163"/>
      <c r="B12" s="35" t="s">
        <v>93</v>
      </c>
      <c r="C12" s="84" t="s">
        <v>29</v>
      </c>
      <c r="D12" s="38" t="s">
        <v>29</v>
      </c>
      <c r="E12" s="92" t="s">
        <v>29</v>
      </c>
      <c r="F12" s="38" t="s">
        <v>29</v>
      </c>
      <c r="G12" s="92" t="s">
        <v>29</v>
      </c>
      <c r="H12" s="91" t="s">
        <v>29</v>
      </c>
      <c r="I12" s="84" t="s">
        <v>29</v>
      </c>
      <c r="J12" s="38" t="s">
        <v>29</v>
      </c>
      <c r="K12" s="92" t="s">
        <v>29</v>
      </c>
      <c r="L12" s="38" t="s">
        <v>29</v>
      </c>
      <c r="M12" s="92" t="s">
        <v>29</v>
      </c>
      <c r="N12" s="122" t="s">
        <v>29</v>
      </c>
      <c r="O12" s="84" t="s">
        <v>29</v>
      </c>
      <c r="P12" s="38" t="s">
        <v>29</v>
      </c>
      <c r="Q12" s="92" t="s">
        <v>29</v>
      </c>
      <c r="R12" s="38" t="s">
        <v>29</v>
      </c>
      <c r="S12" s="92" t="s">
        <v>29</v>
      </c>
      <c r="T12" s="91" t="s">
        <v>29</v>
      </c>
    </row>
    <row r="13" spans="1:20" x14ac:dyDescent="0.25">
      <c r="A13" s="163"/>
      <c r="B13" s="35" t="s">
        <v>94</v>
      </c>
      <c r="C13" s="84" t="s">
        <v>29</v>
      </c>
      <c r="D13" s="38" t="s">
        <v>29</v>
      </c>
      <c r="E13" s="92" t="s">
        <v>29</v>
      </c>
      <c r="F13" s="38" t="s">
        <v>29</v>
      </c>
      <c r="G13" s="92" t="s">
        <v>29</v>
      </c>
      <c r="H13" s="91" t="s">
        <v>29</v>
      </c>
      <c r="I13" s="84" t="s">
        <v>29</v>
      </c>
      <c r="J13" s="38" t="s">
        <v>29</v>
      </c>
      <c r="K13" s="92" t="s">
        <v>29</v>
      </c>
      <c r="L13" s="38" t="s">
        <v>29</v>
      </c>
      <c r="M13" s="92" t="s">
        <v>29</v>
      </c>
      <c r="N13" s="91" t="s">
        <v>29</v>
      </c>
      <c r="O13" s="84" t="s">
        <v>29</v>
      </c>
      <c r="P13" s="38" t="s">
        <v>29</v>
      </c>
      <c r="Q13" s="92" t="s">
        <v>29</v>
      </c>
      <c r="R13" s="38" t="s">
        <v>29</v>
      </c>
      <c r="S13" s="92" t="s">
        <v>29</v>
      </c>
      <c r="T13" s="91" t="s">
        <v>29</v>
      </c>
    </row>
    <row r="14" spans="1:20" x14ac:dyDescent="0.25">
      <c r="A14" s="163"/>
      <c r="B14" s="35" t="s">
        <v>95</v>
      </c>
      <c r="C14" s="84" t="s">
        <v>29</v>
      </c>
      <c r="D14" s="38" t="s">
        <v>29</v>
      </c>
      <c r="E14" s="92" t="s">
        <v>29</v>
      </c>
      <c r="F14" s="38" t="s">
        <v>29</v>
      </c>
      <c r="G14" s="92" t="s">
        <v>29</v>
      </c>
      <c r="H14" s="91" t="s">
        <v>29</v>
      </c>
      <c r="I14" s="84" t="s">
        <v>29</v>
      </c>
      <c r="J14" s="38" t="s">
        <v>29</v>
      </c>
      <c r="K14" s="92" t="s">
        <v>29</v>
      </c>
      <c r="L14" s="38" t="s">
        <v>29</v>
      </c>
      <c r="M14" s="92" t="s">
        <v>29</v>
      </c>
      <c r="N14" s="91" t="s">
        <v>29</v>
      </c>
      <c r="O14" s="84" t="s">
        <v>29</v>
      </c>
      <c r="P14" s="38" t="s">
        <v>29</v>
      </c>
      <c r="Q14" s="92" t="s">
        <v>29</v>
      </c>
      <c r="R14" s="38" t="s">
        <v>29</v>
      </c>
      <c r="S14" s="92" t="s">
        <v>29</v>
      </c>
      <c r="T14" s="91" t="s">
        <v>29</v>
      </c>
    </row>
    <row r="15" spans="1:20" s="72" customFormat="1" x14ac:dyDescent="0.25">
      <c r="A15" s="164"/>
      <c r="B15" s="73" t="s">
        <v>27</v>
      </c>
      <c r="C15" s="82">
        <f>IFERROR(SUM(C10:C14), "--")</f>
        <v>0</v>
      </c>
      <c r="D15" s="74">
        <f>IFERROR(SUM(D10:D14), "--")</f>
        <v>0</v>
      </c>
      <c r="E15" s="75" t="str">
        <f>IFERROR(D15/C15, "--")</f>
        <v>--</v>
      </c>
      <c r="F15" s="74">
        <f>IFERROR(SUM(F10:F14), "--")</f>
        <v>0</v>
      </c>
      <c r="G15" s="75" t="str">
        <f>IFERROR(F15/C15, "--")</f>
        <v>--</v>
      </c>
      <c r="H15" s="76" t="s">
        <v>29</v>
      </c>
      <c r="I15" s="82">
        <f>IFERROR(SUM(I10:I14), "--")</f>
        <v>0</v>
      </c>
      <c r="J15" s="74">
        <f>IFERROR(SUM(J10:J14), "--")</f>
        <v>0</v>
      </c>
      <c r="K15" s="75" t="str">
        <f>IFERROR(J15/I15, "--")</f>
        <v>--</v>
      </c>
      <c r="L15" s="74">
        <f>IFERROR(SUM(L10:L14), "--")</f>
        <v>0</v>
      </c>
      <c r="M15" s="75" t="str">
        <f>IFERROR(L15/I15, "--")</f>
        <v>--</v>
      </c>
      <c r="N15" s="76" t="s">
        <v>29</v>
      </c>
      <c r="O15" s="82">
        <f>IFERROR(SUM(O10:O14), "--")</f>
        <v>0</v>
      </c>
      <c r="P15" s="74">
        <f>IFERROR(SUM(P10:P14), "--")</f>
        <v>0</v>
      </c>
      <c r="Q15" s="75" t="str">
        <f>IFERROR(P15/O15, "--")</f>
        <v>--</v>
      </c>
      <c r="R15" s="74">
        <f>IFERROR(SUM(R10:R14), "--")</f>
        <v>0</v>
      </c>
      <c r="S15" s="75" t="str">
        <f>IFERROR(R15/O15, "--")</f>
        <v>--</v>
      </c>
      <c r="T15" s="76" t="s">
        <v>29</v>
      </c>
    </row>
    <row r="16" spans="1:20" x14ac:dyDescent="0.25">
      <c r="A16" s="186" t="s">
        <v>13</v>
      </c>
      <c r="B16" s="7" t="s">
        <v>91</v>
      </c>
      <c r="C16" s="79">
        <v>6</v>
      </c>
      <c r="D16" s="33">
        <v>6</v>
      </c>
      <c r="E16" s="28">
        <v>1</v>
      </c>
      <c r="F16" s="33">
        <v>6</v>
      </c>
      <c r="G16" s="28">
        <v>1</v>
      </c>
      <c r="H16" s="34">
        <v>3</v>
      </c>
      <c r="I16" s="119" t="s">
        <v>29</v>
      </c>
      <c r="J16" s="120" t="s">
        <v>29</v>
      </c>
      <c r="K16" s="31" t="s">
        <v>29</v>
      </c>
      <c r="L16" s="120" t="s">
        <v>29</v>
      </c>
      <c r="M16" s="31" t="s">
        <v>29</v>
      </c>
      <c r="N16" s="121" t="s">
        <v>29</v>
      </c>
      <c r="O16" s="119" t="s">
        <v>29</v>
      </c>
      <c r="P16" s="120" t="s">
        <v>29</v>
      </c>
      <c r="Q16" s="31" t="s">
        <v>29</v>
      </c>
      <c r="R16" s="120" t="s">
        <v>29</v>
      </c>
      <c r="S16" s="31" t="s">
        <v>29</v>
      </c>
      <c r="T16" s="121" t="s">
        <v>29</v>
      </c>
    </row>
    <row r="17" spans="1:20" x14ac:dyDescent="0.25">
      <c r="A17" s="187"/>
      <c r="B17" s="7" t="s">
        <v>92</v>
      </c>
      <c r="C17" s="79">
        <v>6</v>
      </c>
      <c r="D17" s="33">
        <v>6</v>
      </c>
      <c r="E17" s="28">
        <v>1</v>
      </c>
      <c r="F17" s="33">
        <v>6</v>
      </c>
      <c r="G17" s="28">
        <v>1</v>
      </c>
      <c r="H17" s="34">
        <v>3</v>
      </c>
      <c r="I17" s="119" t="s">
        <v>29</v>
      </c>
      <c r="J17" s="120" t="s">
        <v>29</v>
      </c>
      <c r="K17" s="31" t="s">
        <v>29</v>
      </c>
      <c r="L17" s="120" t="s">
        <v>29</v>
      </c>
      <c r="M17" s="31" t="s">
        <v>29</v>
      </c>
      <c r="N17" s="121" t="s">
        <v>29</v>
      </c>
      <c r="O17" s="119" t="s">
        <v>29</v>
      </c>
      <c r="P17" s="120" t="s">
        <v>29</v>
      </c>
      <c r="Q17" s="31" t="s">
        <v>29</v>
      </c>
      <c r="R17" s="120" t="s">
        <v>29</v>
      </c>
      <c r="S17" s="31" t="s">
        <v>29</v>
      </c>
      <c r="T17" s="121" t="s">
        <v>29</v>
      </c>
    </row>
    <row r="18" spans="1:20" x14ac:dyDescent="0.25">
      <c r="A18" s="187"/>
      <c r="B18" s="7" t="s">
        <v>93</v>
      </c>
      <c r="C18" s="79">
        <v>1</v>
      </c>
      <c r="D18" s="33">
        <v>1</v>
      </c>
      <c r="E18" s="28">
        <v>1</v>
      </c>
      <c r="F18" s="33">
        <v>1</v>
      </c>
      <c r="G18" s="28">
        <v>1</v>
      </c>
      <c r="H18" s="34">
        <v>2</v>
      </c>
      <c r="I18" s="119" t="s">
        <v>29</v>
      </c>
      <c r="J18" s="120" t="s">
        <v>29</v>
      </c>
      <c r="K18" s="31" t="s">
        <v>29</v>
      </c>
      <c r="L18" s="120" t="s">
        <v>29</v>
      </c>
      <c r="M18" s="31" t="s">
        <v>29</v>
      </c>
      <c r="N18" s="121" t="s">
        <v>29</v>
      </c>
      <c r="O18" s="79">
        <v>1</v>
      </c>
      <c r="P18" s="33">
        <v>0</v>
      </c>
      <c r="Q18" s="28">
        <v>0</v>
      </c>
      <c r="R18" s="33">
        <v>0</v>
      </c>
      <c r="S18" s="28">
        <v>0</v>
      </c>
      <c r="T18" s="34" t="s">
        <v>29</v>
      </c>
    </row>
    <row r="19" spans="1:20" x14ac:dyDescent="0.25">
      <c r="A19" s="187"/>
      <c r="B19" s="7" t="s">
        <v>94</v>
      </c>
      <c r="C19" s="119" t="s">
        <v>29</v>
      </c>
      <c r="D19" s="120" t="s">
        <v>29</v>
      </c>
      <c r="E19" s="31" t="s">
        <v>29</v>
      </c>
      <c r="F19" s="120" t="s">
        <v>29</v>
      </c>
      <c r="G19" s="31" t="s">
        <v>29</v>
      </c>
      <c r="H19" s="121" t="s">
        <v>29</v>
      </c>
      <c r="I19" s="119" t="s">
        <v>29</v>
      </c>
      <c r="J19" s="120" t="s">
        <v>29</v>
      </c>
      <c r="K19" s="31" t="s">
        <v>29</v>
      </c>
      <c r="L19" s="120" t="s">
        <v>29</v>
      </c>
      <c r="M19" s="31" t="s">
        <v>29</v>
      </c>
      <c r="N19" s="121" t="s">
        <v>29</v>
      </c>
      <c r="O19" s="79">
        <v>1</v>
      </c>
      <c r="P19" s="33">
        <v>0</v>
      </c>
      <c r="Q19" s="28">
        <v>0</v>
      </c>
      <c r="R19" s="33">
        <v>0</v>
      </c>
      <c r="S19" s="28">
        <v>0</v>
      </c>
      <c r="T19" s="34" t="s">
        <v>29</v>
      </c>
    </row>
    <row r="20" spans="1:20" x14ac:dyDescent="0.25">
      <c r="A20" s="187"/>
      <c r="B20" s="7" t="s">
        <v>95</v>
      </c>
      <c r="C20" s="79">
        <v>3</v>
      </c>
      <c r="D20" s="33">
        <v>3</v>
      </c>
      <c r="E20" s="28">
        <v>1</v>
      </c>
      <c r="F20" s="33">
        <v>3</v>
      </c>
      <c r="G20" s="28">
        <v>1</v>
      </c>
      <c r="H20" s="34">
        <v>3.6666666666666665</v>
      </c>
      <c r="I20" s="119" t="s">
        <v>29</v>
      </c>
      <c r="J20" s="120" t="s">
        <v>29</v>
      </c>
      <c r="K20" s="31" t="s">
        <v>29</v>
      </c>
      <c r="L20" s="120" t="s">
        <v>29</v>
      </c>
      <c r="M20" s="31" t="s">
        <v>29</v>
      </c>
      <c r="N20" s="121" t="s">
        <v>29</v>
      </c>
      <c r="O20" s="79">
        <v>2</v>
      </c>
      <c r="P20" s="33">
        <v>2</v>
      </c>
      <c r="Q20" s="28">
        <v>1</v>
      </c>
      <c r="R20" s="33">
        <v>1</v>
      </c>
      <c r="S20" s="28">
        <v>0.5</v>
      </c>
      <c r="T20" s="34">
        <v>1.3500000000000003</v>
      </c>
    </row>
    <row r="21" spans="1:20" s="72" customFormat="1" x14ac:dyDescent="0.25">
      <c r="A21" s="188"/>
      <c r="B21" s="54" t="s">
        <v>27</v>
      </c>
      <c r="C21" s="80">
        <f>IFERROR(SUM(C16:C20), "--")</f>
        <v>16</v>
      </c>
      <c r="D21" s="68">
        <f>IFERROR(SUM(D16:D20), "--")</f>
        <v>16</v>
      </c>
      <c r="E21" s="69">
        <f>IFERROR(D21/C21, "--")</f>
        <v>1</v>
      </c>
      <c r="F21" s="68">
        <f>IFERROR(SUM(F16:F20), "--")</f>
        <v>16</v>
      </c>
      <c r="G21" s="69">
        <f>IFERROR(F21/C21, "--")</f>
        <v>1</v>
      </c>
      <c r="H21" s="71" t="s">
        <v>29</v>
      </c>
      <c r="I21" s="80">
        <f>IFERROR(SUM(I16:I20), "--")</f>
        <v>0</v>
      </c>
      <c r="J21" s="68">
        <f>IFERROR(SUM(J16:J20), "--")</f>
        <v>0</v>
      </c>
      <c r="K21" s="69" t="str">
        <f>IFERROR(J21/I21, "--")</f>
        <v>--</v>
      </c>
      <c r="L21" s="68">
        <f>IFERROR(SUM(L16:L20), "--")</f>
        <v>0</v>
      </c>
      <c r="M21" s="69" t="str">
        <f>IFERROR(L21/I21, "--")</f>
        <v>--</v>
      </c>
      <c r="N21" s="71" t="s">
        <v>29</v>
      </c>
      <c r="O21" s="80">
        <f>IFERROR(SUM(O16:O20), "--")</f>
        <v>4</v>
      </c>
      <c r="P21" s="68">
        <f>IFERROR(SUM(P16:P20), "--")</f>
        <v>2</v>
      </c>
      <c r="Q21" s="69">
        <f>IFERROR(P21/O21, "--")</f>
        <v>0.5</v>
      </c>
      <c r="R21" s="68">
        <f>IFERROR(SUM(R16:R20), "--")</f>
        <v>1</v>
      </c>
      <c r="S21" s="69">
        <f>IFERROR(R21/O21, "--")</f>
        <v>0.25</v>
      </c>
      <c r="T21" s="71" t="s">
        <v>29</v>
      </c>
    </row>
    <row r="22" spans="1:20" x14ac:dyDescent="0.25">
      <c r="A22" s="148" t="s">
        <v>14</v>
      </c>
      <c r="B22" s="35" t="s">
        <v>91</v>
      </c>
      <c r="C22" s="81">
        <v>2</v>
      </c>
      <c r="D22" s="36">
        <v>1</v>
      </c>
      <c r="E22" s="59">
        <v>0.5</v>
      </c>
      <c r="F22" s="36">
        <v>1</v>
      </c>
      <c r="G22" s="59">
        <v>0.5</v>
      </c>
      <c r="H22" s="37">
        <v>4</v>
      </c>
      <c r="I22" s="84" t="s">
        <v>29</v>
      </c>
      <c r="J22" s="38" t="s">
        <v>29</v>
      </c>
      <c r="K22" s="92" t="s">
        <v>29</v>
      </c>
      <c r="L22" s="38" t="s">
        <v>29</v>
      </c>
      <c r="M22" s="92" t="s">
        <v>29</v>
      </c>
      <c r="N22" s="91" t="s">
        <v>29</v>
      </c>
      <c r="O22" s="81">
        <v>1</v>
      </c>
      <c r="P22" s="36">
        <v>1</v>
      </c>
      <c r="Q22" s="59">
        <v>1</v>
      </c>
      <c r="R22" s="36">
        <v>1</v>
      </c>
      <c r="S22" s="59">
        <v>1</v>
      </c>
      <c r="T22" s="37">
        <v>2.7000000000000006</v>
      </c>
    </row>
    <row r="23" spans="1:20" x14ac:dyDescent="0.25">
      <c r="A23" s="149"/>
      <c r="B23" s="35" t="s">
        <v>92</v>
      </c>
      <c r="C23" s="81">
        <v>3</v>
      </c>
      <c r="D23" s="36">
        <v>2</v>
      </c>
      <c r="E23" s="59">
        <v>0.66666666666666663</v>
      </c>
      <c r="F23" s="36">
        <v>2</v>
      </c>
      <c r="G23" s="59">
        <v>0.66666666666666663</v>
      </c>
      <c r="H23" s="37">
        <v>3</v>
      </c>
      <c r="I23" s="84" t="s">
        <v>29</v>
      </c>
      <c r="J23" s="38" t="s">
        <v>29</v>
      </c>
      <c r="K23" s="92" t="s">
        <v>29</v>
      </c>
      <c r="L23" s="38" t="s">
        <v>29</v>
      </c>
      <c r="M23" s="92" t="s">
        <v>29</v>
      </c>
      <c r="N23" s="91" t="s">
        <v>29</v>
      </c>
      <c r="O23" s="81">
        <v>2</v>
      </c>
      <c r="P23" s="36">
        <v>2</v>
      </c>
      <c r="Q23" s="59">
        <v>1</v>
      </c>
      <c r="R23" s="36">
        <v>1</v>
      </c>
      <c r="S23" s="59">
        <v>0.5</v>
      </c>
      <c r="T23" s="37">
        <v>2.15</v>
      </c>
    </row>
    <row r="24" spans="1:20" x14ac:dyDescent="0.25">
      <c r="A24" s="149"/>
      <c r="B24" s="35" t="s">
        <v>93</v>
      </c>
      <c r="C24" s="81">
        <v>3</v>
      </c>
      <c r="D24" s="36">
        <v>2</v>
      </c>
      <c r="E24" s="59">
        <v>0.66666666666666663</v>
      </c>
      <c r="F24" s="36">
        <v>2</v>
      </c>
      <c r="G24" s="59">
        <v>0.66666666666666663</v>
      </c>
      <c r="H24" s="37">
        <v>2.65</v>
      </c>
      <c r="I24" s="84" t="s">
        <v>29</v>
      </c>
      <c r="J24" s="38" t="s">
        <v>29</v>
      </c>
      <c r="K24" s="92" t="s">
        <v>29</v>
      </c>
      <c r="L24" s="38" t="s">
        <v>29</v>
      </c>
      <c r="M24" s="92" t="s">
        <v>29</v>
      </c>
      <c r="N24" s="91" t="s">
        <v>29</v>
      </c>
      <c r="O24" s="81">
        <v>2</v>
      </c>
      <c r="P24" s="36">
        <v>1</v>
      </c>
      <c r="Q24" s="59">
        <v>0.5</v>
      </c>
      <c r="R24" s="36">
        <v>0</v>
      </c>
      <c r="S24" s="59">
        <v>0</v>
      </c>
      <c r="T24" s="37">
        <v>0</v>
      </c>
    </row>
    <row r="25" spans="1:20" x14ac:dyDescent="0.25">
      <c r="A25" s="149"/>
      <c r="B25" s="35" t="s">
        <v>94</v>
      </c>
      <c r="C25" s="84" t="s">
        <v>29</v>
      </c>
      <c r="D25" s="38" t="s">
        <v>29</v>
      </c>
      <c r="E25" s="92" t="s">
        <v>29</v>
      </c>
      <c r="F25" s="38" t="s">
        <v>29</v>
      </c>
      <c r="G25" s="92" t="s">
        <v>29</v>
      </c>
      <c r="H25" s="91" t="s">
        <v>29</v>
      </c>
      <c r="I25" s="84" t="s">
        <v>29</v>
      </c>
      <c r="J25" s="38" t="s">
        <v>29</v>
      </c>
      <c r="K25" s="92" t="s">
        <v>29</v>
      </c>
      <c r="L25" s="38" t="s">
        <v>29</v>
      </c>
      <c r="M25" s="92" t="s">
        <v>29</v>
      </c>
      <c r="N25" s="91" t="s">
        <v>29</v>
      </c>
      <c r="O25" s="84" t="s">
        <v>29</v>
      </c>
      <c r="P25" s="38" t="s">
        <v>29</v>
      </c>
      <c r="Q25" s="92" t="s">
        <v>29</v>
      </c>
      <c r="R25" s="38" t="s">
        <v>29</v>
      </c>
      <c r="S25" s="92" t="s">
        <v>29</v>
      </c>
      <c r="T25" s="91" t="s">
        <v>29</v>
      </c>
    </row>
    <row r="26" spans="1:20" x14ac:dyDescent="0.25">
      <c r="A26" s="149"/>
      <c r="B26" s="35" t="s">
        <v>95</v>
      </c>
      <c r="C26" s="81">
        <v>1</v>
      </c>
      <c r="D26" s="36">
        <v>0</v>
      </c>
      <c r="E26" s="59">
        <v>0</v>
      </c>
      <c r="F26" s="36">
        <v>0</v>
      </c>
      <c r="G26" s="59">
        <v>0</v>
      </c>
      <c r="H26" s="37" t="s">
        <v>29</v>
      </c>
      <c r="I26" s="84" t="s">
        <v>29</v>
      </c>
      <c r="J26" s="38" t="s">
        <v>29</v>
      </c>
      <c r="K26" s="92" t="s">
        <v>29</v>
      </c>
      <c r="L26" s="38" t="s">
        <v>29</v>
      </c>
      <c r="M26" s="92" t="s">
        <v>29</v>
      </c>
      <c r="N26" s="91" t="s">
        <v>29</v>
      </c>
      <c r="O26" s="84" t="s">
        <v>29</v>
      </c>
      <c r="P26" s="38" t="s">
        <v>29</v>
      </c>
      <c r="Q26" s="92" t="s">
        <v>29</v>
      </c>
      <c r="R26" s="38" t="s">
        <v>29</v>
      </c>
      <c r="S26" s="92" t="s">
        <v>29</v>
      </c>
      <c r="T26" s="91" t="s">
        <v>29</v>
      </c>
    </row>
    <row r="27" spans="1:20" s="72" customFormat="1" x14ac:dyDescent="0.25">
      <c r="A27" s="150"/>
      <c r="B27" s="73" t="s">
        <v>27</v>
      </c>
      <c r="C27" s="82">
        <f>IFERROR(SUM(C22:C26), "--")</f>
        <v>9</v>
      </c>
      <c r="D27" s="74">
        <f>IFERROR(SUM(D22:D26), "--")</f>
        <v>5</v>
      </c>
      <c r="E27" s="75">
        <f>IFERROR(D27/C27, "--")</f>
        <v>0.55555555555555558</v>
      </c>
      <c r="F27" s="74">
        <f>IFERROR(SUM(F22:F26), "--")</f>
        <v>5</v>
      </c>
      <c r="G27" s="75">
        <f>IFERROR(F27/C27, "--")</f>
        <v>0.55555555555555558</v>
      </c>
      <c r="H27" s="76" t="s">
        <v>29</v>
      </c>
      <c r="I27" s="82">
        <f>IFERROR(SUM(I22:I26), "--")</f>
        <v>0</v>
      </c>
      <c r="J27" s="74">
        <f>IFERROR(SUM(J22:J26), "--")</f>
        <v>0</v>
      </c>
      <c r="K27" s="75" t="str">
        <f>IFERROR(J27/I27, "--")</f>
        <v>--</v>
      </c>
      <c r="L27" s="74">
        <f>IFERROR(SUM(L22:L26), "--")</f>
        <v>0</v>
      </c>
      <c r="M27" s="75" t="str">
        <f>IFERROR(L27/I27, "--")</f>
        <v>--</v>
      </c>
      <c r="N27" s="76" t="s">
        <v>29</v>
      </c>
      <c r="O27" s="82">
        <f>IFERROR(SUM(O22:O26), "--")</f>
        <v>5</v>
      </c>
      <c r="P27" s="74">
        <f>IFERROR(SUM(P22:P26), "--")</f>
        <v>4</v>
      </c>
      <c r="Q27" s="75">
        <f>IFERROR(P27/O27, "--")</f>
        <v>0.8</v>
      </c>
      <c r="R27" s="74">
        <f>IFERROR(SUM(R22:R26), "--")</f>
        <v>2</v>
      </c>
      <c r="S27" s="75">
        <f>IFERROR(R27/O27, "--")</f>
        <v>0.4</v>
      </c>
      <c r="T27" s="76" t="s">
        <v>29</v>
      </c>
    </row>
    <row r="28" spans="1:20" x14ac:dyDescent="0.25">
      <c r="A28" s="186" t="s">
        <v>87</v>
      </c>
      <c r="B28" s="7" t="s">
        <v>91</v>
      </c>
      <c r="C28" s="79">
        <v>43</v>
      </c>
      <c r="D28" s="33">
        <v>39</v>
      </c>
      <c r="E28" s="28">
        <v>0.90697674418604646</v>
      </c>
      <c r="F28" s="33">
        <v>29</v>
      </c>
      <c r="G28" s="28">
        <v>0.67441860465116277</v>
      </c>
      <c r="H28" s="34">
        <v>2.1282051282051282</v>
      </c>
      <c r="I28" s="119" t="s">
        <v>29</v>
      </c>
      <c r="J28" s="120" t="s">
        <v>29</v>
      </c>
      <c r="K28" s="31" t="s">
        <v>29</v>
      </c>
      <c r="L28" s="120" t="s">
        <v>29</v>
      </c>
      <c r="M28" s="31" t="s">
        <v>29</v>
      </c>
      <c r="N28" s="121" t="s">
        <v>29</v>
      </c>
      <c r="O28" s="79">
        <v>11</v>
      </c>
      <c r="P28" s="33">
        <v>8</v>
      </c>
      <c r="Q28" s="28">
        <v>0.72727272727272729</v>
      </c>
      <c r="R28" s="33">
        <v>5</v>
      </c>
      <c r="S28" s="28">
        <v>0.45454545454545453</v>
      </c>
      <c r="T28" s="34">
        <v>1.4125000000000001</v>
      </c>
    </row>
    <row r="29" spans="1:20" x14ac:dyDescent="0.25">
      <c r="A29" s="187"/>
      <c r="B29" s="7" t="s">
        <v>92</v>
      </c>
      <c r="C29" s="79">
        <v>38</v>
      </c>
      <c r="D29" s="33">
        <v>34</v>
      </c>
      <c r="E29" s="28">
        <v>0.89473684210526316</v>
      </c>
      <c r="F29" s="33">
        <v>27</v>
      </c>
      <c r="G29" s="28">
        <v>0.71052631578947367</v>
      </c>
      <c r="H29" s="34">
        <v>2.4151515151515155</v>
      </c>
      <c r="I29" s="119" t="s">
        <v>29</v>
      </c>
      <c r="J29" s="120" t="s">
        <v>29</v>
      </c>
      <c r="K29" s="31" t="s">
        <v>29</v>
      </c>
      <c r="L29" s="120" t="s">
        <v>29</v>
      </c>
      <c r="M29" s="31" t="s">
        <v>29</v>
      </c>
      <c r="N29" s="121" t="s">
        <v>29</v>
      </c>
      <c r="O29" s="79">
        <v>17</v>
      </c>
      <c r="P29" s="33">
        <v>14</v>
      </c>
      <c r="Q29" s="28">
        <v>0.82352941176470584</v>
      </c>
      <c r="R29" s="33">
        <v>6</v>
      </c>
      <c r="S29" s="28">
        <v>0.35294117647058826</v>
      </c>
      <c r="T29" s="34">
        <v>1.1928571428571428</v>
      </c>
    </row>
    <row r="30" spans="1:20" x14ac:dyDescent="0.25">
      <c r="A30" s="187"/>
      <c r="B30" s="7" t="s">
        <v>93</v>
      </c>
      <c r="C30" s="79">
        <v>39</v>
      </c>
      <c r="D30" s="33">
        <v>38</v>
      </c>
      <c r="E30" s="28">
        <v>0.97435897435897434</v>
      </c>
      <c r="F30" s="33">
        <v>31</v>
      </c>
      <c r="G30" s="28">
        <v>0.79487179487179482</v>
      </c>
      <c r="H30" s="34">
        <v>2.4210526315789473</v>
      </c>
      <c r="I30" s="119" t="s">
        <v>29</v>
      </c>
      <c r="J30" s="120" t="s">
        <v>29</v>
      </c>
      <c r="K30" s="31" t="s">
        <v>29</v>
      </c>
      <c r="L30" s="120" t="s">
        <v>29</v>
      </c>
      <c r="M30" s="31" t="s">
        <v>29</v>
      </c>
      <c r="N30" s="121" t="s">
        <v>29</v>
      </c>
      <c r="O30" s="79">
        <v>19</v>
      </c>
      <c r="P30" s="33">
        <v>15</v>
      </c>
      <c r="Q30" s="28">
        <v>0.78947368421052633</v>
      </c>
      <c r="R30" s="33">
        <v>10</v>
      </c>
      <c r="S30" s="28">
        <v>0.52631578947368418</v>
      </c>
      <c r="T30" s="34">
        <v>2.2066666666666666</v>
      </c>
    </row>
    <row r="31" spans="1:20" x14ac:dyDescent="0.25">
      <c r="A31" s="187"/>
      <c r="B31" s="7" t="s">
        <v>94</v>
      </c>
      <c r="C31" s="79">
        <v>44</v>
      </c>
      <c r="D31" s="33">
        <v>43</v>
      </c>
      <c r="E31" s="28">
        <v>0.97727272727272729</v>
      </c>
      <c r="F31" s="33">
        <v>42</v>
      </c>
      <c r="G31" s="28">
        <v>0.95454545454545459</v>
      </c>
      <c r="H31" s="34">
        <v>3.2348837209302324</v>
      </c>
      <c r="I31" s="119" t="s">
        <v>29</v>
      </c>
      <c r="J31" s="120" t="s">
        <v>29</v>
      </c>
      <c r="K31" s="31" t="s">
        <v>29</v>
      </c>
      <c r="L31" s="120" t="s">
        <v>29</v>
      </c>
      <c r="M31" s="31" t="s">
        <v>29</v>
      </c>
      <c r="N31" s="121" t="s">
        <v>29</v>
      </c>
      <c r="O31" s="79">
        <v>14</v>
      </c>
      <c r="P31" s="33">
        <v>12</v>
      </c>
      <c r="Q31" s="28">
        <v>0.8571428571428571</v>
      </c>
      <c r="R31" s="33">
        <v>11</v>
      </c>
      <c r="S31" s="28">
        <v>0.7857142857142857</v>
      </c>
      <c r="T31" s="34">
        <v>2.7749999999999999</v>
      </c>
    </row>
    <row r="32" spans="1:20" x14ac:dyDescent="0.25">
      <c r="A32" s="187"/>
      <c r="B32" s="7" t="s">
        <v>95</v>
      </c>
      <c r="C32" s="79">
        <v>45</v>
      </c>
      <c r="D32" s="33">
        <v>39</v>
      </c>
      <c r="E32" s="28">
        <v>0.8666666666666667</v>
      </c>
      <c r="F32" s="33">
        <v>37</v>
      </c>
      <c r="G32" s="28">
        <v>0.82222222222222219</v>
      </c>
      <c r="H32" s="34">
        <v>3.1128205128205133</v>
      </c>
      <c r="I32" s="119" t="s">
        <v>29</v>
      </c>
      <c r="J32" s="120" t="s">
        <v>29</v>
      </c>
      <c r="K32" s="31" t="s">
        <v>29</v>
      </c>
      <c r="L32" s="120" t="s">
        <v>29</v>
      </c>
      <c r="M32" s="31" t="s">
        <v>29</v>
      </c>
      <c r="N32" s="121" t="s">
        <v>29</v>
      </c>
      <c r="O32" s="79">
        <v>12</v>
      </c>
      <c r="P32" s="33">
        <v>9</v>
      </c>
      <c r="Q32" s="28">
        <v>0.75</v>
      </c>
      <c r="R32" s="33">
        <v>3</v>
      </c>
      <c r="S32" s="28">
        <v>0.25</v>
      </c>
      <c r="T32" s="34">
        <v>1</v>
      </c>
    </row>
    <row r="33" spans="1:20" s="72" customFormat="1" x14ac:dyDescent="0.25">
      <c r="A33" s="188"/>
      <c r="B33" s="54" t="s">
        <v>27</v>
      </c>
      <c r="C33" s="80">
        <f>IFERROR(SUM(C28:C32), "--")</f>
        <v>209</v>
      </c>
      <c r="D33" s="68">
        <f>IFERROR(SUM(D28:D32), "--")</f>
        <v>193</v>
      </c>
      <c r="E33" s="69">
        <f>IFERROR(D33/C33, "--")</f>
        <v>0.92344497607655507</v>
      </c>
      <c r="F33" s="68">
        <f>IFERROR(SUM(F28:F32), "--")</f>
        <v>166</v>
      </c>
      <c r="G33" s="69">
        <f>IFERROR(F33/C33, "--")</f>
        <v>0.79425837320574166</v>
      </c>
      <c r="H33" s="71" t="s">
        <v>29</v>
      </c>
      <c r="I33" s="80">
        <f>IFERROR(SUM(I28:I32), "--")</f>
        <v>0</v>
      </c>
      <c r="J33" s="68">
        <f>IFERROR(SUM(J28:J32), "--")</f>
        <v>0</v>
      </c>
      <c r="K33" s="69" t="str">
        <f>IFERROR(J33/I33, "--")</f>
        <v>--</v>
      </c>
      <c r="L33" s="68">
        <f>IFERROR(SUM(L28:L32), "--")</f>
        <v>0</v>
      </c>
      <c r="M33" s="69" t="str">
        <f>IFERROR(L33/I33, "--")</f>
        <v>--</v>
      </c>
      <c r="N33" s="71" t="s">
        <v>29</v>
      </c>
      <c r="O33" s="80">
        <f>IFERROR(SUM(O28:O32), "--")</f>
        <v>73</v>
      </c>
      <c r="P33" s="68">
        <f>IFERROR(SUM(P28:P32), "--")</f>
        <v>58</v>
      </c>
      <c r="Q33" s="69">
        <f>IFERROR(P33/O33, "--")</f>
        <v>0.79452054794520544</v>
      </c>
      <c r="R33" s="68">
        <f>IFERROR(SUM(R28:R32), "--")</f>
        <v>35</v>
      </c>
      <c r="S33" s="69">
        <f>IFERROR(R33/O33, "--")</f>
        <v>0.47945205479452052</v>
      </c>
      <c r="T33" s="71" t="s">
        <v>29</v>
      </c>
    </row>
    <row r="34" spans="1:20" x14ac:dyDescent="0.25">
      <c r="A34" s="148" t="s">
        <v>15</v>
      </c>
      <c r="B34" s="35" t="s">
        <v>91</v>
      </c>
      <c r="C34" s="84" t="s">
        <v>29</v>
      </c>
      <c r="D34" s="38" t="s">
        <v>29</v>
      </c>
      <c r="E34" s="92" t="s">
        <v>29</v>
      </c>
      <c r="F34" s="38" t="s">
        <v>29</v>
      </c>
      <c r="G34" s="92" t="s">
        <v>29</v>
      </c>
      <c r="H34" s="91" t="s">
        <v>29</v>
      </c>
      <c r="I34" s="84" t="s">
        <v>29</v>
      </c>
      <c r="J34" s="38" t="s">
        <v>29</v>
      </c>
      <c r="K34" s="92" t="s">
        <v>29</v>
      </c>
      <c r="L34" s="38" t="s">
        <v>29</v>
      </c>
      <c r="M34" s="92" t="s">
        <v>29</v>
      </c>
      <c r="N34" s="91" t="s">
        <v>29</v>
      </c>
      <c r="O34" s="84" t="s">
        <v>29</v>
      </c>
      <c r="P34" s="38" t="s">
        <v>29</v>
      </c>
      <c r="Q34" s="92" t="s">
        <v>29</v>
      </c>
      <c r="R34" s="38" t="s">
        <v>29</v>
      </c>
      <c r="S34" s="92" t="s">
        <v>29</v>
      </c>
      <c r="T34" s="91" t="s">
        <v>29</v>
      </c>
    </row>
    <row r="35" spans="1:20" x14ac:dyDescent="0.25">
      <c r="A35" s="149"/>
      <c r="B35" s="35" t="s">
        <v>92</v>
      </c>
      <c r="C35" s="84" t="s">
        <v>29</v>
      </c>
      <c r="D35" s="38" t="s">
        <v>29</v>
      </c>
      <c r="E35" s="92" t="s">
        <v>29</v>
      </c>
      <c r="F35" s="38" t="s">
        <v>29</v>
      </c>
      <c r="G35" s="92" t="s">
        <v>29</v>
      </c>
      <c r="H35" s="91" t="s">
        <v>29</v>
      </c>
      <c r="I35" s="84" t="s">
        <v>29</v>
      </c>
      <c r="J35" s="38" t="s">
        <v>29</v>
      </c>
      <c r="K35" s="92" t="s">
        <v>29</v>
      </c>
      <c r="L35" s="38" t="s">
        <v>29</v>
      </c>
      <c r="M35" s="92" t="s">
        <v>29</v>
      </c>
      <c r="N35" s="91" t="s">
        <v>29</v>
      </c>
      <c r="O35" s="84" t="s">
        <v>29</v>
      </c>
      <c r="P35" s="38" t="s">
        <v>29</v>
      </c>
      <c r="Q35" s="92" t="s">
        <v>29</v>
      </c>
      <c r="R35" s="38" t="s">
        <v>29</v>
      </c>
      <c r="S35" s="92" t="s">
        <v>29</v>
      </c>
      <c r="T35" s="91" t="s">
        <v>29</v>
      </c>
    </row>
    <row r="36" spans="1:20" x14ac:dyDescent="0.25">
      <c r="A36" s="149"/>
      <c r="B36" s="35" t="s">
        <v>93</v>
      </c>
      <c r="C36" s="84" t="s">
        <v>29</v>
      </c>
      <c r="D36" s="38" t="s">
        <v>29</v>
      </c>
      <c r="E36" s="92" t="s">
        <v>29</v>
      </c>
      <c r="F36" s="38" t="s">
        <v>29</v>
      </c>
      <c r="G36" s="92" t="s">
        <v>29</v>
      </c>
      <c r="H36" s="91" t="s">
        <v>29</v>
      </c>
      <c r="I36" s="84" t="s">
        <v>29</v>
      </c>
      <c r="J36" s="38" t="s">
        <v>29</v>
      </c>
      <c r="K36" s="92" t="s">
        <v>29</v>
      </c>
      <c r="L36" s="38" t="s">
        <v>29</v>
      </c>
      <c r="M36" s="92" t="s">
        <v>29</v>
      </c>
      <c r="N36" s="91" t="s">
        <v>29</v>
      </c>
      <c r="O36" s="84" t="s">
        <v>29</v>
      </c>
      <c r="P36" s="38" t="s">
        <v>29</v>
      </c>
      <c r="Q36" s="92" t="s">
        <v>29</v>
      </c>
      <c r="R36" s="38" t="s">
        <v>29</v>
      </c>
      <c r="S36" s="92" t="s">
        <v>29</v>
      </c>
      <c r="T36" s="91" t="s">
        <v>29</v>
      </c>
    </row>
    <row r="37" spans="1:20" x14ac:dyDescent="0.25">
      <c r="A37" s="149"/>
      <c r="B37" s="35" t="s">
        <v>94</v>
      </c>
      <c r="C37" s="84" t="s">
        <v>29</v>
      </c>
      <c r="D37" s="38" t="s">
        <v>29</v>
      </c>
      <c r="E37" s="92" t="s">
        <v>29</v>
      </c>
      <c r="F37" s="38" t="s">
        <v>29</v>
      </c>
      <c r="G37" s="92" t="s">
        <v>29</v>
      </c>
      <c r="H37" s="91" t="s">
        <v>29</v>
      </c>
      <c r="I37" s="84" t="s">
        <v>29</v>
      </c>
      <c r="J37" s="38" t="s">
        <v>29</v>
      </c>
      <c r="K37" s="92" t="s">
        <v>29</v>
      </c>
      <c r="L37" s="38" t="s">
        <v>29</v>
      </c>
      <c r="M37" s="92" t="s">
        <v>29</v>
      </c>
      <c r="N37" s="91" t="s">
        <v>29</v>
      </c>
      <c r="O37" s="84" t="s">
        <v>29</v>
      </c>
      <c r="P37" s="38" t="s">
        <v>29</v>
      </c>
      <c r="Q37" s="92" t="s">
        <v>29</v>
      </c>
      <c r="R37" s="38" t="s">
        <v>29</v>
      </c>
      <c r="S37" s="92" t="s">
        <v>29</v>
      </c>
      <c r="T37" s="91" t="s">
        <v>29</v>
      </c>
    </row>
    <row r="38" spans="1:20" x14ac:dyDescent="0.25">
      <c r="A38" s="149"/>
      <c r="B38" s="35" t="s">
        <v>95</v>
      </c>
      <c r="C38" s="84" t="s">
        <v>29</v>
      </c>
      <c r="D38" s="38" t="s">
        <v>29</v>
      </c>
      <c r="E38" s="92" t="s">
        <v>29</v>
      </c>
      <c r="F38" s="38" t="s">
        <v>29</v>
      </c>
      <c r="G38" s="92" t="s">
        <v>29</v>
      </c>
      <c r="H38" s="91" t="s">
        <v>29</v>
      </c>
      <c r="I38" s="84" t="s">
        <v>29</v>
      </c>
      <c r="J38" s="38" t="s">
        <v>29</v>
      </c>
      <c r="K38" s="92" t="s">
        <v>29</v>
      </c>
      <c r="L38" s="38" t="s">
        <v>29</v>
      </c>
      <c r="M38" s="92" t="s">
        <v>29</v>
      </c>
      <c r="N38" s="91" t="s">
        <v>29</v>
      </c>
      <c r="O38" s="84" t="s">
        <v>29</v>
      </c>
      <c r="P38" s="38" t="s">
        <v>29</v>
      </c>
      <c r="Q38" s="92" t="s">
        <v>29</v>
      </c>
      <c r="R38" s="38" t="s">
        <v>29</v>
      </c>
      <c r="S38" s="92" t="s">
        <v>29</v>
      </c>
      <c r="T38" s="91" t="s">
        <v>29</v>
      </c>
    </row>
    <row r="39" spans="1:20" s="72" customFormat="1" x14ac:dyDescent="0.25">
      <c r="A39" s="150"/>
      <c r="B39" s="73" t="s">
        <v>27</v>
      </c>
      <c r="C39" s="82">
        <f>IFERROR(SUM(C34:C38), "--")</f>
        <v>0</v>
      </c>
      <c r="D39" s="74">
        <f>IFERROR(SUM(D34:D38), "--")</f>
        <v>0</v>
      </c>
      <c r="E39" s="75" t="str">
        <f>IFERROR(D39/C39, "--")</f>
        <v>--</v>
      </c>
      <c r="F39" s="74">
        <f>IFERROR(SUM(F34:F38), "--")</f>
        <v>0</v>
      </c>
      <c r="G39" s="75" t="str">
        <f>IFERROR(F39/C39, "--")</f>
        <v>--</v>
      </c>
      <c r="H39" s="76" t="s">
        <v>29</v>
      </c>
      <c r="I39" s="82">
        <f>IFERROR(SUM(I34:I38), "--")</f>
        <v>0</v>
      </c>
      <c r="J39" s="74">
        <f>IFERROR(SUM(J34:J38), "--")</f>
        <v>0</v>
      </c>
      <c r="K39" s="75" t="str">
        <f>IFERROR(J39/I39, "--")</f>
        <v>--</v>
      </c>
      <c r="L39" s="74">
        <f>IFERROR(SUM(L34:L38), "--")</f>
        <v>0</v>
      </c>
      <c r="M39" s="75" t="str">
        <f>IFERROR(L39/I39, "--")</f>
        <v>--</v>
      </c>
      <c r="N39" s="76" t="s">
        <v>29</v>
      </c>
      <c r="O39" s="82">
        <f>IFERROR(SUM(O34:O38), "--")</f>
        <v>0</v>
      </c>
      <c r="P39" s="74">
        <f>IFERROR(SUM(P34:P38), "--")</f>
        <v>0</v>
      </c>
      <c r="Q39" s="75" t="str">
        <f>IFERROR(P39/O39, "--")</f>
        <v>--</v>
      </c>
      <c r="R39" s="74">
        <f>IFERROR(SUM(R34:R38), "--")</f>
        <v>0</v>
      </c>
      <c r="S39" s="75" t="str">
        <f>IFERROR(R39/O39, "--")</f>
        <v>--</v>
      </c>
      <c r="T39" s="76" t="s">
        <v>29</v>
      </c>
    </row>
    <row r="40" spans="1:20" ht="15" customHeight="1" x14ac:dyDescent="0.25">
      <c r="A40" s="183" t="s">
        <v>51</v>
      </c>
      <c r="B40" s="7" t="s">
        <v>91</v>
      </c>
      <c r="C40" s="79">
        <v>66</v>
      </c>
      <c r="D40" s="33">
        <v>62</v>
      </c>
      <c r="E40" s="28">
        <v>0.93939393939393945</v>
      </c>
      <c r="F40" s="33">
        <v>58</v>
      </c>
      <c r="G40" s="28">
        <v>0.87878787878787878</v>
      </c>
      <c r="H40" s="34">
        <v>3.3114754098360657</v>
      </c>
      <c r="I40" s="119" t="s">
        <v>29</v>
      </c>
      <c r="J40" s="120" t="s">
        <v>29</v>
      </c>
      <c r="K40" s="31" t="s">
        <v>29</v>
      </c>
      <c r="L40" s="120" t="s">
        <v>29</v>
      </c>
      <c r="M40" s="31" t="s">
        <v>29</v>
      </c>
      <c r="N40" s="121" t="s">
        <v>29</v>
      </c>
      <c r="O40" s="79">
        <v>13</v>
      </c>
      <c r="P40" s="33">
        <v>11</v>
      </c>
      <c r="Q40" s="28">
        <v>0.84615384615384615</v>
      </c>
      <c r="R40" s="33">
        <v>8</v>
      </c>
      <c r="S40" s="28">
        <v>0.61538461538461542</v>
      </c>
      <c r="T40" s="34">
        <v>2.2363636363636368</v>
      </c>
    </row>
    <row r="41" spans="1:20" x14ac:dyDescent="0.25">
      <c r="A41" s="184"/>
      <c r="B41" s="7" t="s">
        <v>92</v>
      </c>
      <c r="C41" s="79">
        <v>57</v>
      </c>
      <c r="D41" s="33">
        <v>54</v>
      </c>
      <c r="E41" s="28">
        <v>0.94736842105263153</v>
      </c>
      <c r="F41" s="33">
        <v>53</v>
      </c>
      <c r="G41" s="28">
        <v>0.92982456140350878</v>
      </c>
      <c r="H41" s="34">
        <v>3.4574074074074073</v>
      </c>
      <c r="I41" s="119" t="s">
        <v>29</v>
      </c>
      <c r="J41" s="120" t="s">
        <v>29</v>
      </c>
      <c r="K41" s="31" t="s">
        <v>29</v>
      </c>
      <c r="L41" s="120" t="s">
        <v>29</v>
      </c>
      <c r="M41" s="31" t="s">
        <v>29</v>
      </c>
      <c r="N41" s="121" t="s">
        <v>29</v>
      </c>
      <c r="O41" s="79">
        <v>13</v>
      </c>
      <c r="P41" s="33">
        <v>11</v>
      </c>
      <c r="Q41" s="28">
        <v>0.84615384615384615</v>
      </c>
      <c r="R41" s="33">
        <v>9</v>
      </c>
      <c r="S41" s="28">
        <v>0.69230769230769229</v>
      </c>
      <c r="T41" s="34">
        <v>2.2363636363636368</v>
      </c>
    </row>
    <row r="42" spans="1:20" x14ac:dyDescent="0.25">
      <c r="A42" s="184"/>
      <c r="B42" s="7" t="s">
        <v>93</v>
      </c>
      <c r="C42" s="79">
        <v>34</v>
      </c>
      <c r="D42" s="33">
        <v>33</v>
      </c>
      <c r="E42" s="28">
        <v>0.97058823529411764</v>
      </c>
      <c r="F42" s="33">
        <v>30</v>
      </c>
      <c r="G42" s="28">
        <v>0.88235294117647056</v>
      </c>
      <c r="H42" s="34">
        <v>3.2636363636363637</v>
      </c>
      <c r="I42" s="119" t="s">
        <v>29</v>
      </c>
      <c r="J42" s="120" t="s">
        <v>29</v>
      </c>
      <c r="K42" s="31" t="s">
        <v>29</v>
      </c>
      <c r="L42" s="120" t="s">
        <v>29</v>
      </c>
      <c r="M42" s="31" t="s">
        <v>29</v>
      </c>
      <c r="N42" s="121" t="s">
        <v>29</v>
      </c>
      <c r="O42" s="79">
        <v>4</v>
      </c>
      <c r="P42" s="33">
        <v>3</v>
      </c>
      <c r="Q42" s="28">
        <v>0.75</v>
      </c>
      <c r="R42" s="33">
        <v>3</v>
      </c>
      <c r="S42" s="28">
        <v>0.75</v>
      </c>
      <c r="T42" s="34">
        <v>3.8999999999999995</v>
      </c>
    </row>
    <row r="43" spans="1:20" x14ac:dyDescent="0.25">
      <c r="A43" s="184"/>
      <c r="B43" s="7" t="s">
        <v>94</v>
      </c>
      <c r="C43" s="79">
        <v>25</v>
      </c>
      <c r="D43" s="33">
        <v>23</v>
      </c>
      <c r="E43" s="28">
        <v>0.92</v>
      </c>
      <c r="F43" s="33">
        <v>23</v>
      </c>
      <c r="G43" s="28">
        <v>0.92</v>
      </c>
      <c r="H43" s="34">
        <v>3.4043478260869562</v>
      </c>
      <c r="I43" s="119" t="s">
        <v>29</v>
      </c>
      <c r="J43" s="120" t="s">
        <v>29</v>
      </c>
      <c r="K43" s="31" t="s">
        <v>29</v>
      </c>
      <c r="L43" s="120" t="s">
        <v>29</v>
      </c>
      <c r="M43" s="31" t="s">
        <v>29</v>
      </c>
      <c r="N43" s="121" t="s">
        <v>29</v>
      </c>
      <c r="O43" s="79">
        <v>12</v>
      </c>
      <c r="P43" s="33">
        <v>9</v>
      </c>
      <c r="Q43" s="28">
        <v>0.75</v>
      </c>
      <c r="R43" s="33">
        <v>6</v>
      </c>
      <c r="S43" s="28">
        <v>0.5</v>
      </c>
      <c r="T43" s="34">
        <v>2.5555555555555554</v>
      </c>
    </row>
    <row r="44" spans="1:20" x14ac:dyDescent="0.25">
      <c r="A44" s="184"/>
      <c r="B44" s="7" t="s">
        <v>95</v>
      </c>
      <c r="C44" s="79">
        <v>28</v>
      </c>
      <c r="D44" s="33">
        <v>26</v>
      </c>
      <c r="E44" s="28">
        <v>0.9285714285714286</v>
      </c>
      <c r="F44" s="33">
        <v>24</v>
      </c>
      <c r="G44" s="28">
        <v>0.8571428571428571</v>
      </c>
      <c r="H44" s="34">
        <v>3.2307692307692308</v>
      </c>
      <c r="I44" s="119" t="s">
        <v>29</v>
      </c>
      <c r="J44" s="120" t="s">
        <v>29</v>
      </c>
      <c r="K44" s="31" t="s">
        <v>29</v>
      </c>
      <c r="L44" s="120" t="s">
        <v>29</v>
      </c>
      <c r="M44" s="31" t="s">
        <v>29</v>
      </c>
      <c r="N44" s="121" t="s">
        <v>29</v>
      </c>
      <c r="O44" s="79">
        <v>14</v>
      </c>
      <c r="P44" s="33">
        <v>12</v>
      </c>
      <c r="Q44" s="28">
        <v>0.8571428571428571</v>
      </c>
      <c r="R44" s="33">
        <v>10</v>
      </c>
      <c r="S44" s="28">
        <v>0.7142857142857143</v>
      </c>
      <c r="T44" s="34">
        <v>3.1416666666666671</v>
      </c>
    </row>
    <row r="45" spans="1:20" s="72" customFormat="1" x14ac:dyDescent="0.25">
      <c r="A45" s="185"/>
      <c r="B45" s="54" t="s">
        <v>27</v>
      </c>
      <c r="C45" s="80">
        <f>IFERROR(SUM(C40:C44), "--")</f>
        <v>210</v>
      </c>
      <c r="D45" s="68">
        <f>IFERROR(SUM(D40:D44), "--")</f>
        <v>198</v>
      </c>
      <c r="E45" s="69">
        <f>IFERROR(D45/C45, "--")</f>
        <v>0.94285714285714284</v>
      </c>
      <c r="F45" s="68">
        <f>IFERROR(SUM(F40:F44), "--")</f>
        <v>188</v>
      </c>
      <c r="G45" s="69">
        <f>IFERROR(F45/C45, "--")</f>
        <v>0.89523809523809528</v>
      </c>
      <c r="H45" s="71" t="s">
        <v>29</v>
      </c>
      <c r="I45" s="80">
        <f>IFERROR(SUM(I40:I44), "--")</f>
        <v>0</v>
      </c>
      <c r="J45" s="68">
        <f>IFERROR(SUM(J40:J44), "--")</f>
        <v>0</v>
      </c>
      <c r="K45" s="69" t="str">
        <f>IFERROR(J45/I45, "--")</f>
        <v>--</v>
      </c>
      <c r="L45" s="68">
        <f>IFERROR(SUM(L40:L44), "--")</f>
        <v>0</v>
      </c>
      <c r="M45" s="69" t="str">
        <f>IFERROR(L45/I45, "--")</f>
        <v>--</v>
      </c>
      <c r="N45" s="71" t="s">
        <v>29</v>
      </c>
      <c r="O45" s="80">
        <f>IFERROR(SUM(O40:O44), "--")</f>
        <v>56</v>
      </c>
      <c r="P45" s="68">
        <f>IFERROR(SUM(P40:P44), "--")</f>
        <v>46</v>
      </c>
      <c r="Q45" s="69">
        <f>IFERROR(P45/O45, "--")</f>
        <v>0.8214285714285714</v>
      </c>
      <c r="R45" s="68">
        <f>IFERROR(SUM(R40:R44), "--")</f>
        <v>36</v>
      </c>
      <c r="S45" s="69">
        <f>IFERROR(R45/O45, "--")</f>
        <v>0.6428571428571429</v>
      </c>
      <c r="T45" s="71" t="s">
        <v>29</v>
      </c>
    </row>
    <row r="46" spans="1:20" ht="15" customHeight="1" x14ac:dyDescent="0.25">
      <c r="A46" s="162" t="s">
        <v>38</v>
      </c>
      <c r="B46" s="35" t="s">
        <v>91</v>
      </c>
      <c r="C46" s="84">
        <v>1</v>
      </c>
      <c r="D46" s="36">
        <v>1</v>
      </c>
      <c r="E46" s="59">
        <v>1</v>
      </c>
      <c r="F46" s="36">
        <v>1</v>
      </c>
      <c r="G46" s="59">
        <v>1</v>
      </c>
      <c r="H46" s="37">
        <v>3</v>
      </c>
      <c r="I46" s="84" t="s">
        <v>29</v>
      </c>
      <c r="J46" s="38" t="s">
        <v>29</v>
      </c>
      <c r="K46" s="92" t="s">
        <v>29</v>
      </c>
      <c r="L46" s="38" t="s">
        <v>29</v>
      </c>
      <c r="M46" s="92" t="s">
        <v>29</v>
      </c>
      <c r="N46" s="91" t="s">
        <v>29</v>
      </c>
      <c r="O46" s="84">
        <v>2</v>
      </c>
      <c r="P46" s="36">
        <v>1</v>
      </c>
      <c r="Q46" s="59">
        <v>0.5</v>
      </c>
      <c r="R46" s="36">
        <v>0</v>
      </c>
      <c r="S46" s="59">
        <v>0</v>
      </c>
      <c r="T46" s="37">
        <v>1</v>
      </c>
    </row>
    <row r="47" spans="1:20" x14ac:dyDescent="0.25">
      <c r="A47" s="163"/>
      <c r="B47" s="35" t="s">
        <v>92</v>
      </c>
      <c r="C47" s="81">
        <v>4</v>
      </c>
      <c r="D47" s="36">
        <v>4</v>
      </c>
      <c r="E47" s="59">
        <v>1</v>
      </c>
      <c r="F47" s="36">
        <v>4</v>
      </c>
      <c r="G47" s="59">
        <v>1</v>
      </c>
      <c r="H47" s="37">
        <v>3.4249999999999994</v>
      </c>
      <c r="I47" s="84" t="s">
        <v>29</v>
      </c>
      <c r="J47" s="38" t="s">
        <v>29</v>
      </c>
      <c r="K47" s="92" t="s">
        <v>29</v>
      </c>
      <c r="L47" s="38" t="s">
        <v>29</v>
      </c>
      <c r="M47" s="92" t="s">
        <v>29</v>
      </c>
      <c r="N47" s="91" t="s">
        <v>29</v>
      </c>
      <c r="O47" s="81">
        <v>4</v>
      </c>
      <c r="P47" s="36">
        <v>2</v>
      </c>
      <c r="Q47" s="59">
        <v>0.5</v>
      </c>
      <c r="R47" s="36">
        <v>1</v>
      </c>
      <c r="S47" s="59">
        <v>0.25</v>
      </c>
      <c r="T47" s="37">
        <v>1.3500000000000003</v>
      </c>
    </row>
    <row r="48" spans="1:20" x14ac:dyDescent="0.25">
      <c r="A48" s="163"/>
      <c r="B48" s="35" t="s">
        <v>93</v>
      </c>
      <c r="C48" s="81">
        <v>9</v>
      </c>
      <c r="D48" s="36">
        <v>7</v>
      </c>
      <c r="E48" s="59">
        <v>0.77777777777777779</v>
      </c>
      <c r="F48" s="36">
        <v>5</v>
      </c>
      <c r="G48" s="59">
        <v>0.55555555555555558</v>
      </c>
      <c r="H48" s="37">
        <v>1.7571428571428573</v>
      </c>
      <c r="I48" s="84" t="s">
        <v>29</v>
      </c>
      <c r="J48" s="38" t="s">
        <v>29</v>
      </c>
      <c r="K48" s="92" t="s">
        <v>29</v>
      </c>
      <c r="L48" s="38" t="s">
        <v>29</v>
      </c>
      <c r="M48" s="92" t="s">
        <v>29</v>
      </c>
      <c r="N48" s="91" t="s">
        <v>29</v>
      </c>
      <c r="O48" s="81">
        <v>5</v>
      </c>
      <c r="P48" s="36">
        <v>4</v>
      </c>
      <c r="Q48" s="59">
        <v>0.8</v>
      </c>
      <c r="R48" s="36">
        <v>3</v>
      </c>
      <c r="S48" s="59">
        <v>0.6</v>
      </c>
      <c r="T48" s="37">
        <v>2.4249999999999998</v>
      </c>
    </row>
    <row r="49" spans="1:20" x14ac:dyDescent="0.25">
      <c r="A49" s="163"/>
      <c r="B49" s="35" t="s">
        <v>94</v>
      </c>
      <c r="C49" s="81">
        <v>10</v>
      </c>
      <c r="D49" s="36">
        <v>8</v>
      </c>
      <c r="E49" s="59">
        <v>0.8</v>
      </c>
      <c r="F49" s="36">
        <v>8</v>
      </c>
      <c r="G49" s="59">
        <v>0.8</v>
      </c>
      <c r="H49" s="37">
        <v>3</v>
      </c>
      <c r="I49" s="84" t="s">
        <v>29</v>
      </c>
      <c r="J49" s="38" t="s">
        <v>29</v>
      </c>
      <c r="K49" s="92" t="s">
        <v>29</v>
      </c>
      <c r="L49" s="38" t="s">
        <v>29</v>
      </c>
      <c r="M49" s="92" t="s">
        <v>29</v>
      </c>
      <c r="N49" s="91" t="s">
        <v>29</v>
      </c>
      <c r="O49" s="81">
        <v>3</v>
      </c>
      <c r="P49" s="36">
        <v>1</v>
      </c>
      <c r="Q49" s="59">
        <v>0.33333333333333331</v>
      </c>
      <c r="R49" s="36">
        <v>1</v>
      </c>
      <c r="S49" s="59">
        <v>0.33333333333333331</v>
      </c>
      <c r="T49" s="37">
        <v>4</v>
      </c>
    </row>
    <row r="50" spans="1:20" x14ac:dyDescent="0.25">
      <c r="A50" s="163"/>
      <c r="B50" s="35" t="s">
        <v>95</v>
      </c>
      <c r="C50" s="81">
        <v>5</v>
      </c>
      <c r="D50" s="36">
        <v>5</v>
      </c>
      <c r="E50" s="59">
        <v>1</v>
      </c>
      <c r="F50" s="36">
        <v>5</v>
      </c>
      <c r="G50" s="59">
        <v>1</v>
      </c>
      <c r="H50" s="37">
        <v>3</v>
      </c>
      <c r="I50" s="84" t="s">
        <v>29</v>
      </c>
      <c r="J50" s="38" t="s">
        <v>29</v>
      </c>
      <c r="K50" s="92" t="s">
        <v>29</v>
      </c>
      <c r="L50" s="38" t="s">
        <v>29</v>
      </c>
      <c r="M50" s="92" t="s">
        <v>29</v>
      </c>
      <c r="N50" s="91" t="s">
        <v>29</v>
      </c>
      <c r="O50" s="84" t="s">
        <v>29</v>
      </c>
      <c r="P50" s="38" t="s">
        <v>29</v>
      </c>
      <c r="Q50" s="92" t="s">
        <v>29</v>
      </c>
      <c r="R50" s="38" t="s">
        <v>29</v>
      </c>
      <c r="S50" s="92" t="s">
        <v>29</v>
      </c>
      <c r="T50" s="91" t="s">
        <v>29</v>
      </c>
    </row>
    <row r="51" spans="1:20" s="72" customFormat="1" x14ac:dyDescent="0.25">
      <c r="A51" s="164"/>
      <c r="B51" s="73" t="s">
        <v>27</v>
      </c>
      <c r="C51" s="82">
        <f>IFERROR(SUM(C46:C50), "--")</f>
        <v>29</v>
      </c>
      <c r="D51" s="74">
        <f>IFERROR(SUM(D46:D50), "--")</f>
        <v>25</v>
      </c>
      <c r="E51" s="75">
        <f>IFERROR(D51/C51, "--")</f>
        <v>0.86206896551724133</v>
      </c>
      <c r="F51" s="74">
        <f>IFERROR(SUM(F46:F50), "--")</f>
        <v>23</v>
      </c>
      <c r="G51" s="75">
        <f>IFERROR(F51/C51, "--")</f>
        <v>0.7931034482758621</v>
      </c>
      <c r="H51" s="76" t="s">
        <v>29</v>
      </c>
      <c r="I51" s="82">
        <f>IFERROR(SUM(I46:I50), "--")</f>
        <v>0</v>
      </c>
      <c r="J51" s="74">
        <f>IFERROR(SUM(J46:J50), "--")</f>
        <v>0</v>
      </c>
      <c r="K51" s="75" t="str">
        <f>IFERROR(J51/I51, "--")</f>
        <v>--</v>
      </c>
      <c r="L51" s="74">
        <f>IFERROR(SUM(L46:L50), "--")</f>
        <v>0</v>
      </c>
      <c r="M51" s="75" t="str">
        <f>IFERROR(L51/I51, "--")</f>
        <v>--</v>
      </c>
      <c r="N51" s="76" t="s">
        <v>29</v>
      </c>
      <c r="O51" s="82">
        <f>IFERROR(SUM(O46:O50), "--")</f>
        <v>14</v>
      </c>
      <c r="P51" s="74">
        <f>IFERROR(SUM(P46:P50), "--")</f>
        <v>8</v>
      </c>
      <c r="Q51" s="75">
        <f>IFERROR(P51/O51, "--")</f>
        <v>0.5714285714285714</v>
      </c>
      <c r="R51" s="74">
        <f>IFERROR(SUM(R46:R50), "--")</f>
        <v>5</v>
      </c>
      <c r="S51" s="75">
        <f>IFERROR(R51/O51, "--")</f>
        <v>0.35714285714285715</v>
      </c>
      <c r="T51" s="76" t="s">
        <v>29</v>
      </c>
    </row>
    <row r="52" spans="1:20" ht="15" customHeight="1" x14ac:dyDescent="0.25">
      <c r="A52" s="183" t="s">
        <v>39</v>
      </c>
      <c r="B52" s="77" t="s">
        <v>91</v>
      </c>
      <c r="C52" s="79">
        <v>3</v>
      </c>
      <c r="D52" s="33">
        <v>3</v>
      </c>
      <c r="E52" s="28">
        <v>1</v>
      </c>
      <c r="F52" s="33">
        <v>3</v>
      </c>
      <c r="G52" s="28">
        <v>1</v>
      </c>
      <c r="H52" s="34">
        <v>3.1</v>
      </c>
      <c r="I52" s="119" t="s">
        <v>29</v>
      </c>
      <c r="J52" s="120" t="s">
        <v>29</v>
      </c>
      <c r="K52" s="31" t="s">
        <v>29</v>
      </c>
      <c r="L52" s="120" t="s">
        <v>29</v>
      </c>
      <c r="M52" s="31" t="s">
        <v>29</v>
      </c>
      <c r="N52" s="121" t="s">
        <v>29</v>
      </c>
      <c r="O52" s="119" t="s">
        <v>29</v>
      </c>
      <c r="P52" s="120" t="s">
        <v>29</v>
      </c>
      <c r="Q52" s="31" t="s">
        <v>29</v>
      </c>
      <c r="R52" s="120" t="s">
        <v>29</v>
      </c>
      <c r="S52" s="31" t="s">
        <v>29</v>
      </c>
      <c r="T52" s="121" t="s">
        <v>29</v>
      </c>
    </row>
    <row r="53" spans="1:20" x14ac:dyDescent="0.25">
      <c r="A53" s="184"/>
      <c r="B53" s="77" t="s">
        <v>92</v>
      </c>
      <c r="C53" s="119" t="s">
        <v>29</v>
      </c>
      <c r="D53" s="120" t="s">
        <v>29</v>
      </c>
      <c r="E53" s="31" t="s">
        <v>29</v>
      </c>
      <c r="F53" s="120" t="s">
        <v>29</v>
      </c>
      <c r="G53" s="31" t="s">
        <v>29</v>
      </c>
      <c r="H53" s="121" t="s">
        <v>29</v>
      </c>
      <c r="I53" s="119" t="s">
        <v>29</v>
      </c>
      <c r="J53" s="120" t="s">
        <v>29</v>
      </c>
      <c r="K53" s="31" t="s">
        <v>29</v>
      </c>
      <c r="L53" s="120" t="s">
        <v>29</v>
      </c>
      <c r="M53" s="31" t="s">
        <v>29</v>
      </c>
      <c r="N53" s="121" t="s">
        <v>29</v>
      </c>
      <c r="O53" s="119" t="s">
        <v>29</v>
      </c>
      <c r="P53" s="120" t="s">
        <v>29</v>
      </c>
      <c r="Q53" s="31" t="s">
        <v>29</v>
      </c>
      <c r="R53" s="120" t="s">
        <v>29</v>
      </c>
      <c r="S53" s="31" t="s">
        <v>29</v>
      </c>
      <c r="T53" s="121" t="s">
        <v>29</v>
      </c>
    </row>
    <row r="54" spans="1:20" x14ac:dyDescent="0.25">
      <c r="A54" s="184"/>
      <c r="B54" s="77" t="s">
        <v>93</v>
      </c>
      <c r="C54" s="79">
        <v>5</v>
      </c>
      <c r="D54" s="33">
        <v>3</v>
      </c>
      <c r="E54" s="28">
        <v>0.6</v>
      </c>
      <c r="F54" s="33">
        <v>3</v>
      </c>
      <c r="G54" s="28">
        <v>0.6</v>
      </c>
      <c r="H54" s="34">
        <v>2.9</v>
      </c>
      <c r="I54" s="119" t="s">
        <v>29</v>
      </c>
      <c r="J54" s="120" t="s">
        <v>29</v>
      </c>
      <c r="K54" s="31" t="s">
        <v>29</v>
      </c>
      <c r="L54" s="120" t="s">
        <v>29</v>
      </c>
      <c r="M54" s="31" t="s">
        <v>29</v>
      </c>
      <c r="N54" s="121" t="s">
        <v>29</v>
      </c>
      <c r="O54" s="119" t="s">
        <v>29</v>
      </c>
      <c r="P54" s="120" t="s">
        <v>29</v>
      </c>
      <c r="Q54" s="31" t="s">
        <v>29</v>
      </c>
      <c r="R54" s="120" t="s">
        <v>29</v>
      </c>
      <c r="S54" s="31" t="s">
        <v>29</v>
      </c>
      <c r="T54" s="121" t="s">
        <v>29</v>
      </c>
    </row>
    <row r="55" spans="1:20" x14ac:dyDescent="0.25">
      <c r="A55" s="184"/>
      <c r="B55" s="77" t="s">
        <v>94</v>
      </c>
      <c r="C55" s="119" t="s">
        <v>29</v>
      </c>
      <c r="D55" s="120" t="s">
        <v>29</v>
      </c>
      <c r="E55" s="31" t="s">
        <v>29</v>
      </c>
      <c r="F55" s="120" t="s">
        <v>29</v>
      </c>
      <c r="G55" s="31" t="s">
        <v>29</v>
      </c>
      <c r="H55" s="121" t="s">
        <v>29</v>
      </c>
      <c r="I55" s="119" t="s">
        <v>29</v>
      </c>
      <c r="J55" s="120" t="s">
        <v>29</v>
      </c>
      <c r="K55" s="31" t="s">
        <v>29</v>
      </c>
      <c r="L55" s="120" t="s">
        <v>29</v>
      </c>
      <c r="M55" s="31" t="s">
        <v>29</v>
      </c>
      <c r="N55" s="121" t="s">
        <v>29</v>
      </c>
      <c r="O55" s="119" t="s">
        <v>29</v>
      </c>
      <c r="P55" s="120" t="s">
        <v>29</v>
      </c>
      <c r="Q55" s="31" t="s">
        <v>29</v>
      </c>
      <c r="R55" s="120" t="s">
        <v>29</v>
      </c>
      <c r="S55" s="31" t="s">
        <v>29</v>
      </c>
      <c r="T55" s="121" t="s">
        <v>29</v>
      </c>
    </row>
    <row r="56" spans="1:20" x14ac:dyDescent="0.25">
      <c r="A56" s="184"/>
      <c r="B56" s="77" t="s">
        <v>95</v>
      </c>
      <c r="C56" s="119" t="s">
        <v>29</v>
      </c>
      <c r="D56" s="120" t="s">
        <v>29</v>
      </c>
      <c r="E56" s="31" t="s">
        <v>29</v>
      </c>
      <c r="F56" s="120" t="s">
        <v>29</v>
      </c>
      <c r="G56" s="31" t="s">
        <v>29</v>
      </c>
      <c r="H56" s="121" t="s">
        <v>29</v>
      </c>
      <c r="I56" s="119" t="s">
        <v>29</v>
      </c>
      <c r="J56" s="120" t="s">
        <v>29</v>
      </c>
      <c r="K56" s="31" t="s">
        <v>29</v>
      </c>
      <c r="L56" s="120" t="s">
        <v>29</v>
      </c>
      <c r="M56" s="31" t="s">
        <v>29</v>
      </c>
      <c r="N56" s="121" t="s">
        <v>29</v>
      </c>
      <c r="O56" s="119" t="s">
        <v>29</v>
      </c>
      <c r="P56" s="120" t="s">
        <v>29</v>
      </c>
      <c r="Q56" s="31" t="s">
        <v>29</v>
      </c>
      <c r="R56" s="120" t="s">
        <v>29</v>
      </c>
      <c r="S56" s="31" t="s">
        <v>29</v>
      </c>
      <c r="T56" s="121" t="s">
        <v>29</v>
      </c>
    </row>
    <row r="57" spans="1:20" s="72" customFormat="1" x14ac:dyDescent="0.25">
      <c r="A57" s="185"/>
      <c r="B57" s="78" t="s">
        <v>27</v>
      </c>
      <c r="C57" s="83">
        <f>IFERROR(SUM(C52:C56), "--")</f>
        <v>8</v>
      </c>
      <c r="D57" s="78">
        <f>IFERROR(SUM(D52:D56), "--")</f>
        <v>6</v>
      </c>
      <c r="E57" s="69">
        <f>IFERROR(D57/C57, "--")</f>
        <v>0.75</v>
      </c>
      <c r="F57" s="78">
        <f>IFERROR(SUM(F52:F56), "--")</f>
        <v>6</v>
      </c>
      <c r="G57" s="69">
        <f>IFERROR(F57/C57, "--")</f>
        <v>0.75</v>
      </c>
      <c r="H57" s="71" t="s">
        <v>29</v>
      </c>
      <c r="I57" s="80">
        <f>IFERROR(SUM(I52:I56), "--")</f>
        <v>0</v>
      </c>
      <c r="J57" s="68">
        <f>IFERROR(SUM(J52:J56), "--")</f>
        <v>0</v>
      </c>
      <c r="K57" s="69" t="str">
        <f>IFERROR(J57/I57, "--")</f>
        <v>--</v>
      </c>
      <c r="L57" s="68">
        <f>IFERROR(SUM(L52:L56), "--")</f>
        <v>0</v>
      </c>
      <c r="M57" s="69" t="str">
        <f>IFERROR(L57/I57, "--")</f>
        <v>--</v>
      </c>
      <c r="N57" s="71" t="s">
        <v>29</v>
      </c>
      <c r="O57" s="80">
        <f>IFERROR(SUM(O52:O56), "--")</f>
        <v>0</v>
      </c>
      <c r="P57" s="68">
        <f>IFERROR(SUM(P52:P56), "--")</f>
        <v>0</v>
      </c>
      <c r="Q57" s="69" t="str">
        <f>IFERROR(P57/O57, "--")</f>
        <v>--</v>
      </c>
      <c r="R57" s="68">
        <f>IFERROR(SUM(R52:R56), "--")</f>
        <v>0</v>
      </c>
      <c r="S57" s="69" t="str">
        <f>IFERROR(R57/O57, "--")</f>
        <v>--</v>
      </c>
      <c r="T57" s="71" t="s">
        <v>29</v>
      </c>
    </row>
  </sheetData>
  <mergeCells count="18">
    <mergeCell ref="A4:A9"/>
    <mergeCell ref="A10:A15"/>
    <mergeCell ref="A52:A57"/>
    <mergeCell ref="A46:A51"/>
    <mergeCell ref="A40:A45"/>
    <mergeCell ref="A34:A39"/>
    <mergeCell ref="A28:A33"/>
    <mergeCell ref="A22:A27"/>
    <mergeCell ref="A16:A21"/>
    <mergeCell ref="I1:N1"/>
    <mergeCell ref="O1:T1"/>
    <mergeCell ref="A2:A3"/>
    <mergeCell ref="I2:N2"/>
    <mergeCell ref="O2:T2"/>
    <mergeCell ref="C2:H2"/>
    <mergeCell ref="B2:B3"/>
    <mergeCell ref="C1:H1"/>
    <mergeCell ref="A1:B1"/>
  </mergeCells>
  <hyperlinks>
    <hyperlink ref="I3" location="Definitions!A3" display="Enrollment"/>
    <hyperlink ref="O3" location="Definitions!A3" display="Enrollment"/>
    <hyperlink ref="J3" location="Definitions!A5" display="Retained"/>
    <hyperlink ref="P3" location="Definitions!A5" display="Retained"/>
    <hyperlink ref="K3" location="Definitions!A6" display="Retention Rate"/>
    <hyperlink ref="Q3" location="Definitions!A6" display="Retention Rate"/>
    <hyperlink ref="L3" location="Definitions!A7" display="Successful"/>
    <hyperlink ref="R3" location="Definitions!A7" display="Successful"/>
    <hyperlink ref="M3" location="Definitions!A8" display="Success Rate"/>
    <hyperlink ref="S3" location="Definitions!A8" display="Success Rate"/>
    <hyperlink ref="N3" location="Definitions!A9" display="Course GPA"/>
    <hyperlink ref="T3" location="Definitions!A9" display="Course GPA"/>
    <hyperlink ref="I2:N2" location="Definitions!A12" display="100% Online"/>
    <hyperlink ref="O2:T2" location="Definitions!A13" display="Less Than 50% Online"/>
    <hyperlink ref="C3" location="Definitions!A3" display="Enrollment"/>
    <hyperlink ref="D3" location="Definitions!A5" display="Retained"/>
    <hyperlink ref="E3" location="Definitions!A6" display="Retention Rate"/>
    <hyperlink ref="F3" location="Definitions!A7" display="Successful"/>
    <hyperlink ref="G3" location="Definitions!A8" display="Success Rate"/>
    <hyperlink ref="H3" location="Definitions!A9" display="Course GPA"/>
  </hyperlinks>
  <printOptions horizontalCentered="1"/>
  <pageMargins left="0.5" right="0.5" top="0.75" bottom="0.75" header="0.3" footer="0.3"/>
  <pageSetup fitToWidth="2" fitToHeight="0" orientation="landscape" r:id="rId1"/>
  <headerFooter>
    <oddHeader>&amp;CCuyamaca College Program Review 2019-2020</oddHeader>
    <oddFooter>&amp;CInstitutional Effectiveness, Success, and Equity Office (August 2019)</oddFooter>
  </headerFooter>
  <rowBreaks count="1" manualBreakCount="1">
    <brk id="33" max="19" man="1"/>
  </rowBreaks>
  <colBreaks count="2" manualBreakCount="2">
    <brk id="8" max="56" man="1"/>
    <brk id="14"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K7"/>
  <sheetViews>
    <sheetView zoomScaleNormal="100" workbookViewId="0">
      <selection sqref="A1:K1"/>
    </sheetView>
  </sheetViews>
  <sheetFormatPr defaultColWidth="6.28515625" defaultRowHeight="15" x14ac:dyDescent="0.25"/>
  <cols>
    <col min="1" max="1" width="13.7109375" customWidth="1"/>
    <col min="2" max="11" width="11.28515625" style="1" customWidth="1"/>
  </cols>
  <sheetData>
    <row r="1" spans="1:11" ht="30" customHeight="1" x14ac:dyDescent="0.25">
      <c r="A1" s="137" t="s">
        <v>103</v>
      </c>
      <c r="B1" s="138"/>
      <c r="C1" s="138"/>
      <c r="D1" s="138"/>
      <c r="E1" s="138"/>
      <c r="F1" s="138"/>
      <c r="G1" s="138"/>
      <c r="H1" s="138"/>
      <c r="I1" s="138"/>
      <c r="J1" s="138"/>
      <c r="K1" s="138"/>
    </row>
    <row r="2" spans="1:11" s="40" customFormat="1" ht="45" x14ac:dyDescent="0.25">
      <c r="A2" s="53" t="s">
        <v>1</v>
      </c>
      <c r="B2" s="65" t="s">
        <v>30</v>
      </c>
      <c r="C2" s="65" t="s">
        <v>31</v>
      </c>
      <c r="D2" s="65" t="s">
        <v>83</v>
      </c>
      <c r="E2" s="65" t="s">
        <v>86</v>
      </c>
      <c r="F2" s="65" t="s">
        <v>89</v>
      </c>
      <c r="G2" s="65" t="s">
        <v>32</v>
      </c>
      <c r="H2" s="65" t="s">
        <v>85</v>
      </c>
      <c r="I2" s="65" t="s">
        <v>46</v>
      </c>
      <c r="J2" s="65" t="s">
        <v>33</v>
      </c>
      <c r="K2" s="65" t="s">
        <v>34</v>
      </c>
    </row>
    <row r="3" spans="1:11" x14ac:dyDescent="0.25">
      <c r="A3" s="21" t="s">
        <v>91</v>
      </c>
      <c r="B3" s="43">
        <v>8</v>
      </c>
      <c r="C3" s="44">
        <v>372.19956900000011</v>
      </c>
      <c r="D3" s="45">
        <v>356.30822228604256</v>
      </c>
      <c r="E3" s="44">
        <v>12.406652300000003</v>
      </c>
      <c r="F3" s="44">
        <v>1.0446</v>
      </c>
      <c r="G3" s="46">
        <v>0.88659999999999994</v>
      </c>
      <c r="H3" s="45">
        <v>11.876940742868086</v>
      </c>
      <c r="I3" s="43">
        <v>150</v>
      </c>
      <c r="J3" s="43">
        <v>294</v>
      </c>
      <c r="K3" s="47">
        <v>0.51020408163265307</v>
      </c>
    </row>
    <row r="4" spans="1:11" x14ac:dyDescent="0.25">
      <c r="A4" s="21" t="s">
        <v>92</v>
      </c>
      <c r="B4" s="43">
        <v>6</v>
      </c>
      <c r="C4" s="44">
        <v>486.90000000000003</v>
      </c>
      <c r="D4" s="45">
        <v>476.51203758073984</v>
      </c>
      <c r="E4" s="44">
        <v>16.23</v>
      </c>
      <c r="F4" s="44">
        <v>1.0218</v>
      </c>
      <c r="G4" s="46">
        <v>1.0218</v>
      </c>
      <c r="H4" s="45">
        <v>15.883734586024662</v>
      </c>
      <c r="I4" s="43">
        <v>159</v>
      </c>
      <c r="J4" s="43">
        <v>222</v>
      </c>
      <c r="K4" s="47">
        <v>0.71621621621621623</v>
      </c>
    </row>
    <row r="5" spans="1:11" x14ac:dyDescent="0.25">
      <c r="A5" s="21" t="s">
        <v>93</v>
      </c>
      <c r="B5" s="43">
        <v>6</v>
      </c>
      <c r="C5" s="44">
        <v>369.89999700000004</v>
      </c>
      <c r="D5" s="45">
        <v>354.44614507474137</v>
      </c>
      <c r="E5" s="44">
        <v>12.329999900000001</v>
      </c>
      <c r="F5" s="44">
        <v>1.0435999999999999</v>
      </c>
      <c r="G5" s="46">
        <v>1.0435999999999999</v>
      </c>
      <c r="H5" s="45">
        <v>11.814871502491378</v>
      </c>
      <c r="I5" s="43">
        <v>123</v>
      </c>
      <c r="J5" s="43">
        <v>222</v>
      </c>
      <c r="K5" s="47">
        <v>0.55405405405405406</v>
      </c>
    </row>
    <row r="6" spans="1:11" x14ac:dyDescent="0.25">
      <c r="A6" s="21" t="s">
        <v>94</v>
      </c>
      <c r="B6" s="43">
        <v>5</v>
      </c>
      <c r="C6" s="46">
        <v>340.39999799999998</v>
      </c>
      <c r="D6" s="48">
        <v>408.79067851567186</v>
      </c>
      <c r="E6" s="46">
        <v>11.346666599999999</v>
      </c>
      <c r="F6" s="46">
        <v>0.8327</v>
      </c>
      <c r="G6" s="46">
        <v>0.8327</v>
      </c>
      <c r="H6" s="48">
        <v>13.626355950522395</v>
      </c>
      <c r="I6" s="43">
        <v>112</v>
      </c>
      <c r="J6" s="43">
        <v>182</v>
      </c>
      <c r="K6" s="47">
        <v>0.61538461538461542</v>
      </c>
    </row>
    <row r="7" spans="1:11" x14ac:dyDescent="0.25">
      <c r="A7" s="21" t="s">
        <v>95</v>
      </c>
      <c r="B7" s="43">
        <v>5</v>
      </c>
      <c r="C7" s="44">
        <v>338.79999599999996</v>
      </c>
      <c r="D7" s="45">
        <v>377.24083732323788</v>
      </c>
      <c r="E7" s="44">
        <v>11.293333199999999</v>
      </c>
      <c r="F7" s="44">
        <v>0.89810000000000001</v>
      </c>
      <c r="G7" s="46">
        <v>0.89810000000000001</v>
      </c>
      <c r="H7" s="45">
        <v>12.574694577441264</v>
      </c>
      <c r="I7" s="43">
        <v>113</v>
      </c>
      <c r="J7" s="43">
        <v>172</v>
      </c>
      <c r="K7" s="47">
        <v>0.65697674418604646</v>
      </c>
    </row>
  </sheetData>
  <mergeCells count="1">
    <mergeCell ref="A1:K1"/>
  </mergeCells>
  <hyperlinks>
    <hyperlink ref="B2" location="Definitions!A15" display="Primary Section Count"/>
    <hyperlink ref="C2" location="Definitions!A16" display="WSCH"/>
    <hyperlink ref="D2" location="Definitions!A17" display="WSCH/FTEF"/>
    <hyperlink ref="E2" location="Definitions!A18" display="FTES"/>
    <hyperlink ref="F2" location="Definitions!A19" display="FTEF"/>
    <hyperlink ref="G2" location="Definitions!A20" display="Load Cushion"/>
    <hyperlink ref="H2" location="Definitions!A21" display="FTES/FTEF"/>
    <hyperlink ref="I2" location="Definitions!A22" display="Enrollment"/>
    <hyperlink ref="J2" location="Definitions!A23" display="Capacity"/>
    <hyperlink ref="K2" location="Definitions!A24" display="Fill Rate"/>
  </hyperlinks>
  <printOptions horizontalCentered="1"/>
  <pageMargins left="0.5" right="0.5" top="0.75" bottom="0.75" header="0.3" footer="0.3"/>
  <pageSetup orientation="landscape" r:id="rId1"/>
  <headerFooter>
    <oddHeader>&amp;CCuyamaca College Program Review 2019-2020</oddHeader>
    <oddFooter>&amp;CInstitutional Effectiveness, Success, and Equity Office (August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36</vt:i4>
      </vt:variant>
    </vt:vector>
  </HeadingPairs>
  <TitlesOfParts>
    <vt:vector size="43" baseType="lpstr">
      <vt:lpstr>Definitions</vt:lpstr>
      <vt:lpstr>Student Characteristics</vt:lpstr>
      <vt:lpstr>Success Rates by Demographics</vt:lpstr>
      <vt:lpstr>Success Rates by Course</vt:lpstr>
      <vt:lpstr>Success Rates by DE Status</vt:lpstr>
      <vt:lpstr>Success Rates by DE &amp; Race</vt:lpstr>
      <vt:lpstr>Productivity</vt:lpstr>
      <vt:lpstr>Definitions!Print_Area</vt:lpstr>
      <vt:lpstr>'Success Rates by Course'!Print_Area</vt:lpstr>
      <vt:lpstr>'Success Rates by DE &amp; Race'!Print_Area</vt:lpstr>
      <vt:lpstr>'Success Rates by DE Status'!Print_Area</vt:lpstr>
      <vt:lpstr>'Success Rates by Course'!Print_Titles</vt:lpstr>
      <vt:lpstr>'Success Rates by DE &amp; Race'!Print_Titles</vt:lpstr>
      <vt:lpstr>'Success Rates by Demographics'!Print_Titles</vt:lpstr>
      <vt:lpstr>Sparkline20_24</vt:lpstr>
      <vt:lpstr>Sparkline20Younger</vt:lpstr>
      <vt:lpstr>Sparkline25_39</vt:lpstr>
      <vt:lpstr>Sparkline40</vt:lpstr>
      <vt:lpstr>SparklineAfricanAmerican</vt:lpstr>
      <vt:lpstr>SparklineAmericanIndian</vt:lpstr>
      <vt:lpstr>SparklineAsian</vt:lpstr>
      <vt:lpstr>SparklineCertificateOnly</vt:lpstr>
      <vt:lpstr>SparklineDegreeOnly</vt:lpstr>
      <vt:lpstr>SparklineFemale</vt:lpstr>
      <vt:lpstr>SparklineFilipino</vt:lpstr>
      <vt:lpstr>SparklineFT</vt:lpstr>
      <vt:lpstr>SparklineLatino</vt:lpstr>
      <vt:lpstr>SparklineMale</vt:lpstr>
      <vt:lpstr>SparklineMultipleRaces</vt:lpstr>
      <vt:lpstr>SparklineNoDegree</vt:lpstr>
      <vt:lpstr>SparklineOtherGoal</vt:lpstr>
      <vt:lpstr>SparklinePI</vt:lpstr>
      <vt:lpstr>SparklinePT</vt:lpstr>
      <vt:lpstr>SparklinePTFTTotal</vt:lpstr>
      <vt:lpstr>SparklineTotalAge</vt:lpstr>
      <vt:lpstr>SparklineTotalGender</vt:lpstr>
      <vt:lpstr>SparklineTotalGoal</vt:lpstr>
      <vt:lpstr>SparklineTotalRace</vt:lpstr>
      <vt:lpstr>SparklineTransferDegree</vt:lpstr>
      <vt:lpstr>SparklineTransferNoDegree</vt:lpstr>
      <vt:lpstr>SparklineUnknownGender</vt:lpstr>
      <vt:lpstr>SparklineUnknownRace</vt:lpstr>
      <vt:lpstr>SparklineWhite</vt:lpstr>
    </vt:vector>
  </TitlesOfParts>
  <Company>GCCCD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Brianna Hays</dc:creator>
  <cp:lastModifiedBy>Windows User</cp:lastModifiedBy>
  <cp:lastPrinted>2019-11-18T21:41:45Z</cp:lastPrinted>
  <dcterms:created xsi:type="dcterms:W3CDTF">2017-08-25T00:23:23Z</dcterms:created>
  <dcterms:modified xsi:type="dcterms:W3CDTF">2019-11-22T18:28:14Z</dcterms:modified>
</cp:coreProperties>
</file>