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Math, Science &amp; Engineering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Course'!$A$1:$H$53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9" i="1" l="1"/>
  <c r="D89" i="1"/>
  <c r="C89" i="1"/>
  <c r="F83" i="1"/>
  <c r="D83" i="1"/>
  <c r="C83" i="1"/>
  <c r="G83" i="1" s="1"/>
  <c r="F77" i="1"/>
  <c r="D77" i="1"/>
  <c r="E77" i="1" s="1"/>
  <c r="C77" i="1"/>
  <c r="F71" i="1"/>
  <c r="D71" i="1"/>
  <c r="C71" i="1"/>
  <c r="F65" i="1"/>
  <c r="D65" i="1"/>
  <c r="C65" i="1"/>
  <c r="F59" i="1"/>
  <c r="D59" i="1"/>
  <c r="C59" i="1"/>
  <c r="G65" i="1" l="1"/>
  <c r="E89" i="1"/>
  <c r="G89" i="1"/>
  <c r="E83" i="1"/>
  <c r="G77" i="1"/>
  <c r="E71" i="1"/>
  <c r="G71" i="1"/>
  <c r="E65" i="1"/>
  <c r="E59" i="1"/>
  <c r="G59" i="1"/>
  <c r="J35" i="11"/>
  <c r="H35" i="11"/>
  <c r="I33" i="11" s="1"/>
  <c r="I35" i="11" s="1"/>
  <c r="F35" i="11"/>
  <c r="G33" i="11" s="1"/>
  <c r="G35" i="11" s="1"/>
  <c r="D35" i="11"/>
  <c r="E34" i="11" s="1"/>
  <c r="B35" i="11"/>
  <c r="C34" i="11" s="1"/>
  <c r="L34" i="11"/>
  <c r="I34" i="11"/>
  <c r="G34" i="11"/>
  <c r="L33" i="11"/>
  <c r="K33" i="11"/>
  <c r="J31" i="11"/>
  <c r="K27" i="11" s="1"/>
  <c r="H31" i="11"/>
  <c r="I30" i="11" s="1"/>
  <c r="F31" i="11"/>
  <c r="G28" i="11" s="1"/>
  <c r="D31" i="11"/>
  <c r="E29" i="11" s="1"/>
  <c r="B31" i="11"/>
  <c r="C30" i="11" s="1"/>
  <c r="L30" i="11"/>
  <c r="L29" i="11"/>
  <c r="C29" i="11"/>
  <c r="L28" i="11"/>
  <c r="L27" i="11"/>
  <c r="L26" i="11"/>
  <c r="J24" i="11"/>
  <c r="L24" i="11" s="1"/>
  <c r="H24" i="11"/>
  <c r="I21" i="11" s="1"/>
  <c r="F24" i="11"/>
  <c r="G22" i="11" s="1"/>
  <c r="D24" i="11"/>
  <c r="E20" i="11" s="1"/>
  <c r="B24" i="11"/>
  <c r="C21" i="11" s="1"/>
  <c r="L23" i="11"/>
  <c r="L22" i="11"/>
  <c r="L21" i="11"/>
  <c r="L20" i="11"/>
  <c r="J18" i="11"/>
  <c r="K14" i="11" s="1"/>
  <c r="H18" i="11"/>
  <c r="I10" i="11" s="1"/>
  <c r="F18" i="11"/>
  <c r="G14" i="11" s="1"/>
  <c r="D18" i="11"/>
  <c r="E15" i="11" s="1"/>
  <c r="B18" i="11"/>
  <c r="C16" i="11" s="1"/>
  <c r="L17" i="11"/>
  <c r="G17" i="11"/>
  <c r="L16" i="11"/>
  <c r="K16" i="11"/>
  <c r="L15" i="11"/>
  <c r="L14" i="11"/>
  <c r="C14" i="11"/>
  <c r="L13" i="11"/>
  <c r="L12" i="11"/>
  <c r="K12" i="11"/>
  <c r="L11" i="11"/>
  <c r="L10" i="11"/>
  <c r="G10" i="11"/>
  <c r="C10" i="11"/>
  <c r="L9" i="11"/>
  <c r="J7" i="11"/>
  <c r="K6" i="11" s="1"/>
  <c r="H7" i="11"/>
  <c r="I6" i="11" s="1"/>
  <c r="F7" i="11"/>
  <c r="G4" i="11" s="1"/>
  <c r="D7" i="11"/>
  <c r="E5" i="11" s="1"/>
  <c r="B7" i="11"/>
  <c r="C6" i="11" s="1"/>
  <c r="L6" i="11"/>
  <c r="E6" i="11"/>
  <c r="L5" i="11"/>
  <c r="K5" i="11"/>
  <c r="C5" i="11"/>
  <c r="L4" i="11"/>
  <c r="E33" i="11" l="1"/>
  <c r="E35" i="11" s="1"/>
  <c r="L35" i="11"/>
  <c r="K26" i="11"/>
  <c r="K30" i="11"/>
  <c r="K29" i="11"/>
  <c r="I29" i="11"/>
  <c r="I26" i="11"/>
  <c r="I27" i="11"/>
  <c r="I28" i="11"/>
  <c r="G26" i="11"/>
  <c r="G30" i="11"/>
  <c r="E30" i="11"/>
  <c r="E28" i="11"/>
  <c r="E26" i="11"/>
  <c r="E31" i="11" s="1"/>
  <c r="E27" i="11"/>
  <c r="C28" i="11"/>
  <c r="L31" i="11"/>
  <c r="C27" i="11"/>
  <c r="I22" i="11"/>
  <c r="I23" i="11"/>
  <c r="I20" i="11"/>
  <c r="G23" i="11"/>
  <c r="G20" i="11"/>
  <c r="G21" i="11"/>
  <c r="G24" i="11" s="1"/>
  <c r="E22" i="11"/>
  <c r="I17" i="11"/>
  <c r="I11" i="11"/>
  <c r="I9" i="11"/>
  <c r="I12" i="11"/>
  <c r="I15" i="11"/>
  <c r="I16" i="11"/>
  <c r="I13" i="11"/>
  <c r="I14" i="11"/>
  <c r="G15" i="11"/>
  <c r="G13" i="11"/>
  <c r="G11" i="11"/>
  <c r="G9" i="11"/>
  <c r="G16" i="11"/>
  <c r="G12" i="11"/>
  <c r="E11" i="11"/>
  <c r="E17" i="11"/>
  <c r="E12" i="11"/>
  <c r="E16" i="11"/>
  <c r="E10" i="11"/>
  <c r="E14" i="11"/>
  <c r="E9" i="11"/>
  <c r="E13" i="11"/>
  <c r="I4" i="11"/>
  <c r="E4" i="11"/>
  <c r="E7" i="11" s="1"/>
  <c r="L7" i="11"/>
  <c r="C4" i="11"/>
  <c r="C7" i="11" s="1"/>
  <c r="G5" i="11"/>
  <c r="G7" i="11" s="1"/>
  <c r="C23" i="11"/>
  <c r="I5" i="11"/>
  <c r="K9" i="11"/>
  <c r="C11" i="11"/>
  <c r="K13" i="11"/>
  <c r="C15" i="11"/>
  <c r="K17" i="11"/>
  <c r="E23" i="11"/>
  <c r="C26" i="11"/>
  <c r="G27" i="11"/>
  <c r="K28" i="11"/>
  <c r="K31" i="11" s="1"/>
  <c r="G6" i="11"/>
  <c r="C20" i="11"/>
  <c r="K22" i="11"/>
  <c r="K20" i="11"/>
  <c r="C22" i="11"/>
  <c r="C33" i="11"/>
  <c r="C35" i="11" s="1"/>
  <c r="K4" i="11"/>
  <c r="K7" i="11" s="1"/>
  <c r="K23" i="11"/>
  <c r="K34" i="11"/>
  <c r="K35" i="11" s="1"/>
  <c r="C9" i="11"/>
  <c r="K11" i="11"/>
  <c r="C13" i="11"/>
  <c r="K15" i="11"/>
  <c r="C17" i="11"/>
  <c r="L18" i="11"/>
  <c r="E21" i="11"/>
  <c r="E24" i="11" s="1"/>
  <c r="G29" i="11"/>
  <c r="K10" i="11"/>
  <c r="C12" i="11"/>
  <c r="K21" i="11"/>
  <c r="I31" i="11" l="1"/>
  <c r="G31" i="11"/>
  <c r="C31" i="11"/>
  <c r="I24" i="11"/>
  <c r="I18" i="11"/>
  <c r="G18" i="11"/>
  <c r="E18" i="11"/>
  <c r="I7" i="11"/>
  <c r="C24" i="11"/>
  <c r="K18" i="11"/>
  <c r="K24" i="11"/>
  <c r="C18" i="11"/>
  <c r="D8" i="3"/>
  <c r="C8" i="3"/>
  <c r="F53" i="1" l="1"/>
  <c r="D53" i="1"/>
  <c r="C53" i="1"/>
  <c r="G53" i="1" s="1"/>
  <c r="F47" i="1"/>
  <c r="D47" i="1"/>
  <c r="C47" i="1"/>
  <c r="F41" i="1"/>
  <c r="D41" i="1"/>
  <c r="C41" i="1"/>
  <c r="F35" i="1"/>
  <c r="D35" i="1"/>
  <c r="C35" i="1"/>
  <c r="F29" i="1"/>
  <c r="D29" i="1"/>
  <c r="C29" i="1"/>
  <c r="F23" i="1"/>
  <c r="G23" i="1" s="1"/>
  <c r="D23" i="1"/>
  <c r="C23" i="1"/>
  <c r="F17" i="1"/>
  <c r="D17" i="1"/>
  <c r="C17" i="1"/>
  <c r="G17" i="1" s="1"/>
  <c r="F77" i="3"/>
  <c r="D77" i="3"/>
  <c r="C77" i="3"/>
  <c r="F71" i="3"/>
  <c r="D71" i="3"/>
  <c r="C71" i="3"/>
  <c r="F65" i="3"/>
  <c r="D65" i="3"/>
  <c r="C65" i="3"/>
  <c r="F59" i="3"/>
  <c r="D59" i="3"/>
  <c r="E59" i="3" s="1"/>
  <c r="C59" i="3"/>
  <c r="F53" i="3"/>
  <c r="D53" i="3"/>
  <c r="E53" i="3" s="1"/>
  <c r="C53" i="3"/>
  <c r="F47" i="3"/>
  <c r="D47" i="3"/>
  <c r="C47" i="3"/>
  <c r="F41" i="3"/>
  <c r="D41" i="3"/>
  <c r="E41" i="3" s="1"/>
  <c r="C41" i="3"/>
  <c r="F35" i="3"/>
  <c r="D35" i="3"/>
  <c r="E35" i="3" s="1"/>
  <c r="C35" i="3"/>
  <c r="F29" i="3"/>
  <c r="G29" i="3" s="1"/>
  <c r="D29" i="3"/>
  <c r="C29" i="3"/>
  <c r="F22" i="3"/>
  <c r="D22" i="3"/>
  <c r="C22" i="3"/>
  <c r="F16" i="3"/>
  <c r="D16" i="3"/>
  <c r="E16" i="3" s="1"/>
  <c r="C16" i="3"/>
  <c r="F9" i="1"/>
  <c r="D9" i="1"/>
  <c r="C9" i="1"/>
  <c r="F8" i="3"/>
  <c r="F20" i="7"/>
  <c r="D20" i="7"/>
  <c r="C20" i="7"/>
  <c r="C14" i="7"/>
  <c r="D14" i="7"/>
  <c r="E14" i="7" s="1"/>
  <c r="F14" i="7"/>
  <c r="G14" i="7" s="1"/>
  <c r="F8" i="7"/>
  <c r="G8" i="7" s="1"/>
  <c r="D8" i="7"/>
  <c r="E8" i="7" s="1"/>
  <c r="C8" i="7"/>
  <c r="R57" i="9"/>
  <c r="L57" i="9"/>
  <c r="L51" i="9"/>
  <c r="M51" i="9" s="1"/>
  <c r="L45" i="9"/>
  <c r="M45" i="9" s="1"/>
  <c r="L39" i="9"/>
  <c r="L33" i="9"/>
  <c r="L27" i="9"/>
  <c r="L21" i="9"/>
  <c r="L9" i="9"/>
  <c r="I9" i="9"/>
  <c r="I15" i="9"/>
  <c r="C21" i="9"/>
  <c r="C15" i="9"/>
  <c r="C9" i="9"/>
  <c r="C33" i="9"/>
  <c r="C39" i="9"/>
  <c r="C45" i="9"/>
  <c r="C51" i="9"/>
  <c r="P57" i="9"/>
  <c r="O57" i="9"/>
  <c r="M57" i="9"/>
  <c r="K57" i="9"/>
  <c r="J57" i="9"/>
  <c r="I57" i="9"/>
  <c r="F57" i="9"/>
  <c r="D57" i="9"/>
  <c r="C57" i="9"/>
  <c r="R45" i="9"/>
  <c r="S45" i="9" s="1"/>
  <c r="P45" i="9"/>
  <c r="Q45" i="9" s="1"/>
  <c r="O45" i="9"/>
  <c r="J45" i="9"/>
  <c r="I45" i="9"/>
  <c r="F45" i="9"/>
  <c r="D45" i="9"/>
  <c r="E45" i="9" s="1"/>
  <c r="R51" i="9"/>
  <c r="P51" i="9"/>
  <c r="O51" i="9"/>
  <c r="K51" i="9"/>
  <c r="J51" i="9"/>
  <c r="I51" i="9"/>
  <c r="F51" i="9"/>
  <c r="G51" i="9" s="1"/>
  <c r="D51" i="9"/>
  <c r="E51" i="9" s="1"/>
  <c r="R39" i="9"/>
  <c r="P39" i="9"/>
  <c r="O39" i="9"/>
  <c r="J39" i="9"/>
  <c r="K39" i="9" s="1"/>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K15" i="9" s="1"/>
  <c r="F15" i="9"/>
  <c r="D15" i="9"/>
  <c r="O9" i="9"/>
  <c r="F9" i="9"/>
  <c r="D9" i="9"/>
  <c r="R9" i="9"/>
  <c r="P9" i="9"/>
  <c r="J9" i="9"/>
  <c r="E20" i="7" l="1"/>
  <c r="G20" i="7"/>
  <c r="Q15" i="9"/>
  <c r="S51" i="9"/>
  <c r="S15" i="9"/>
  <c r="Q33" i="9"/>
  <c r="E29" i="1"/>
  <c r="G29" i="1"/>
  <c r="E17" i="1"/>
  <c r="E47" i="1"/>
  <c r="E41" i="1"/>
  <c r="G41" i="3"/>
  <c r="E29" i="3"/>
  <c r="G22" i="3"/>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<sst xmlns="http://schemas.openxmlformats.org/spreadsheetml/2006/main" count="1226" uniqueCount="117">
  <si>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</si>
  <si>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</si>
  <si>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</si>
  <si>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</si>
  <si>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</si>
  <si>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</si>
  <si>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</si>
  <si>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</si>
  <si>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</si>
  <si>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</si>
  <si>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</si>
  <si>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</si>
  <si>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</si>
  <si>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</si>
  <si>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</si>
  <si>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</si>
  <si>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</si>
  <si>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</si>
  <si>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</si>
  <si>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</si>
  <si>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</si>
  <si>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</si>
  <si>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</si>
  <si>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</si>
  <si>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</si>
  <si>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</si>
  <si>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</si>
  <si>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</si>
  <si>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</si>
  <si>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</si>
  <si>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</si>
  <si>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</si>
  <si>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</si>
  <si>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</si>
  <si>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</si>
  <si>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</si>
  <si>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</si>
  <si>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</si>
  <si>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</si>
  <si>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</si>
  <si>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</si>
  <si>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</si>
  <si>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</si>
  <si>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</si>
  <si>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</si>
  <si>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</si>
  <si>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</si>
  <si>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</si>
  <si>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</si>
  <si>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</si>
  <si>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</si>
  <si>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</si>
  <si>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</si>
  <si>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</si>
  <si>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</si>
  <si>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</si>
  <si>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</si>
  <si>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</si>
  <si>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</si>
  <si>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</si>
  <si>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</si>
  <si>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</si>
  <si>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</si>
  <si>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</si>
  <si>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</si>
  <si>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</si>
  <si>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</si>
  <si>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</si>
  <si>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</si>
  <si>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</si>
  <si>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</si>
  <si>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</si>
  <si>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</si>
  <si>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</si>
  <si>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</si>
  <si>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</si>
  <si>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</si>
  <si>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</si>
  <si>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</si>
  <si>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</si>
  <si>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</si>
  <si>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</si>
  <si>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</si>
  <si>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</si>
  <si>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</si>
  <si>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</si>
  <si>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</si>
  <si>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</si>
  <si>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</si>
  <si>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</si>
  <si>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</si>
  <si>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</si>
  <si>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</si>
  <si>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</si>
  <si>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</si>
  <si>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</si>
  <si>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</si>
  <si>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</si>
  <si>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Biology</t>
  </si>
  <si>
    <t>Biology
Success and Retention Rates by Demographics</t>
  </si>
  <si>
    <t>Biology
Success and Retention Rates by Course</t>
  </si>
  <si>
    <t>Biology
Success and Retention Rates by Distance Education (DE) Status</t>
  </si>
  <si>
    <t>Biology
Success and Retention Rates by Distance Education Status and Race/Ethnicity</t>
  </si>
  <si>
    <t>Biology
Productivity</t>
  </si>
  <si>
    <t>BIO-115 : Bio of Alcohol and Other Drugs</t>
  </si>
  <si>
    <t>BIO-122 : The Secret Life of Plants</t>
  </si>
  <si>
    <t>BIO-130 : General Biology I</t>
  </si>
  <si>
    <t>BIO-131 : General Biology I Laboratory</t>
  </si>
  <si>
    <t>BIO-134 : Ethnobotany</t>
  </si>
  <si>
    <t>BIO-135 : Ethnobotany/Ethnoecology Lab</t>
  </si>
  <si>
    <t>BIO-140 : Human Anatomy</t>
  </si>
  <si>
    <t>BIO-141 : Human Physiology</t>
  </si>
  <si>
    <t>BIO-141L : Lab in Human Physiology</t>
  </si>
  <si>
    <t>BIO-152 : Paramedical Microbiology</t>
  </si>
  <si>
    <t>BIO-230 : Cellular/Molecular/Evolu Bio</t>
  </si>
  <si>
    <t>BIO-240 : Ecology/Evol/Organismal Bio</t>
  </si>
  <si>
    <t>BIO-251 : Human Dissection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</si>
</sst>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438150</xdr:colOff>
      <xdr:row>1</xdr:row>
      <xdr:rowOff>47625</xdr:rowOff>
    </xdr:from>
    <xdr:to>
      <xdr:col>9</xdr:col>
      <xdr:colOff>380474</xdr:colOff>
      <xdr:row>6</xdr:row>
      <xdr:rowOff>114030</xdr:rowOff>
    </xdr:to>
    <xdr:pic>
      <xdr:nvPicPr>
        <xdr:cNvPr id="2" name="Picture 1"/>
        <xdr:cNvPicPr>
          <a:picLocks noChangeAspect="1"/>
        </xdr:cNvPicPr>
      </xdr:nvPicPr>
      <xdr:blipFill>
        <a:blip xmlns:r="http://schemas.openxmlformats.org/officeDocument/2006/relationships" r:embed="rId1"/>
        <a:stretch>
          <a:fillRect/>
        </a:stretch>
      </xdr:blipFill>
      <xdr:spPr>
        <a:xfrm>
          <a:off x="8486775" y="23812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election activeCell="J5" sqref="J5"/>
    </sheetView>
  </sheetViews>
  <sheetFormatPr defaultRowHeight="15" x14ac:dyDescent="0.25"/>
  <cols>
    <col min="1" max="1" width="30" style="63" customWidth="1"/>
    <col min="2" max="2" width="90.7109375" style="59" customWidth="1"/>
  </cols>
  <sheetData>
    <row r="1" spans="1:2" x14ac:dyDescent="0.25">
      <c r="A1" s="61" t="s">
        <v>1</v>
      </c>
      <c r="B1" s="22" t="s">
        <v>59</v>
      </c>
    </row>
    <row r="2" spans="1:2" ht="30" customHeight="1" x14ac:dyDescent="0.25">
      <c r="A2" s="62" t="s">
        <v>58</v>
      </c>
      <c r="B2" s="60" t="s">
        <v>66</v>
      </c>
    </row>
    <row r="3" spans="1:2" ht="45" x14ac:dyDescent="0.25">
      <c r="A3" s="60" t="s">
        <v>46</v>
      </c>
      <c r="B3" s="60" t="s">
        <v>75</v>
      </c>
    </row>
    <row r="4" spans="1:2" x14ac:dyDescent="0.25">
      <c r="A4" s="123" t="s">
        <v>80</v>
      </c>
      <c r="B4" s="124"/>
    </row>
    <row r="5" spans="1:2" ht="30" customHeight="1" x14ac:dyDescent="0.25">
      <c r="A5" s="60" t="s">
        <v>47</v>
      </c>
      <c r="B5" s="60" t="s">
        <v>67</v>
      </c>
    </row>
    <row r="6" spans="1:2" ht="45" x14ac:dyDescent="0.25">
      <c r="A6" s="60" t="s">
        <v>44</v>
      </c>
      <c r="B6" s="60" t="s">
        <v>65</v>
      </c>
    </row>
    <row r="7" spans="1:2" ht="30" customHeight="1" x14ac:dyDescent="0.25">
      <c r="A7" s="60" t="s">
        <v>48</v>
      </c>
      <c r="B7" s="60" t="s">
        <v>64</v>
      </c>
    </row>
    <row r="8" spans="1:2" ht="45" customHeight="1" x14ac:dyDescent="0.25">
      <c r="A8" s="60" t="s">
        <v>0</v>
      </c>
      <c r="B8" s="60" t="s">
        <v>63</v>
      </c>
    </row>
    <row r="9" spans="1:2" ht="60" customHeight="1" x14ac:dyDescent="0.25">
      <c r="A9" s="60" t="s">
        <v>45</v>
      </c>
      <c r="B9" s="60" t="s">
        <v>81</v>
      </c>
    </row>
    <row r="10" spans="1:2" x14ac:dyDescent="0.25">
      <c r="A10" s="123" t="s">
        <v>79</v>
      </c>
      <c r="B10" s="124"/>
    </row>
    <row r="11" spans="1:2" ht="30" customHeight="1" x14ac:dyDescent="0.25">
      <c r="A11" s="60" t="s">
        <v>42</v>
      </c>
      <c r="B11" s="60" t="s">
        <v>61</v>
      </c>
    </row>
    <row r="12" spans="1:2" ht="30" customHeight="1" x14ac:dyDescent="0.25">
      <c r="A12" s="60" t="s">
        <v>50</v>
      </c>
      <c r="B12" s="60" t="s">
        <v>60</v>
      </c>
    </row>
    <row r="13" spans="1:2" ht="30" customHeight="1" x14ac:dyDescent="0.25">
      <c r="A13" s="60" t="s">
        <v>49</v>
      </c>
      <c r="B13" s="60" t="s">
        <v>62</v>
      </c>
    </row>
    <row r="14" spans="1:2" x14ac:dyDescent="0.25">
      <c r="A14" s="123" t="s">
        <v>78</v>
      </c>
      <c r="B14" s="124"/>
    </row>
    <row r="15" spans="1:2" ht="30" customHeight="1" x14ac:dyDescent="0.25">
      <c r="A15" s="60" t="s">
        <v>30</v>
      </c>
      <c r="B15" s="60" t="s">
        <v>82</v>
      </c>
    </row>
    <row r="16" spans="1:2" ht="30" customHeight="1" x14ac:dyDescent="0.25">
      <c r="A16" s="60" t="s">
        <v>68</v>
      </c>
      <c r="B16" s="60" t="s">
        <v>69</v>
      </c>
    </row>
    <row r="17" spans="1:2" ht="60" x14ac:dyDescent="0.25">
      <c r="A17" s="60" t="s">
        <v>83</v>
      </c>
      <c r="B17" s="60" t="s">
        <v>70</v>
      </c>
    </row>
    <row r="18" spans="1:2" ht="75" x14ac:dyDescent="0.25">
      <c r="A18" s="60" t="s">
        <v>84</v>
      </c>
      <c r="B18" s="60" t="s">
        <v>71</v>
      </c>
    </row>
    <row r="19" spans="1:2" ht="30" customHeight="1" x14ac:dyDescent="0.25">
      <c r="A19" s="60" t="s">
        <v>88</v>
      </c>
      <c r="B19" s="60" t="s">
        <v>74</v>
      </c>
    </row>
    <row r="20" spans="1:2" ht="60" x14ac:dyDescent="0.25">
      <c r="A20" s="60" t="s">
        <v>32</v>
      </c>
      <c r="B20" s="60" t="s">
        <v>73</v>
      </c>
    </row>
    <row r="21" spans="1:2" ht="30" customHeight="1" x14ac:dyDescent="0.25">
      <c r="A21" s="60" t="s">
        <v>85</v>
      </c>
      <c r="B21" s="60" t="s">
        <v>72</v>
      </c>
    </row>
    <row r="22" spans="1:2" ht="45" customHeight="1" x14ac:dyDescent="0.25">
      <c r="A22" s="60" t="s">
        <v>46</v>
      </c>
      <c r="B22" s="60" t="s">
        <v>75</v>
      </c>
    </row>
    <row r="23" spans="1:2" ht="30" customHeight="1" x14ac:dyDescent="0.25">
      <c r="A23" s="60" t="s">
        <v>33</v>
      </c>
      <c r="B23" s="60" t="s">
        <v>76</v>
      </c>
    </row>
    <row r="24" spans="1:2" ht="30" customHeight="1" x14ac:dyDescent="0.25">
      <c r="A24" s="60" t="s">
        <v>34</v>
      </c>
      <c r="B24" s="60"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9" t="s">
        <v>98</v>
      </c>
      <c r="B1" s="129"/>
      <c r="C1" s="129"/>
      <c r="D1" s="129"/>
      <c r="E1" s="129"/>
      <c r="F1" s="129"/>
      <c r="G1" s="129"/>
      <c r="H1" s="129"/>
      <c r="I1" s="129"/>
      <c r="J1" s="129"/>
      <c r="K1" s="129"/>
      <c r="L1" s="129"/>
      <c r="M1" s="129"/>
    </row>
    <row r="2" spans="1:13" x14ac:dyDescent="0.25">
      <c r="A2" s="130" t="s">
        <v>58</v>
      </c>
      <c r="B2" s="130"/>
      <c r="C2" s="130"/>
      <c r="D2" s="130"/>
      <c r="E2" s="130"/>
      <c r="F2" s="130"/>
      <c r="G2" s="130"/>
      <c r="H2" s="130"/>
      <c r="I2" s="130"/>
      <c r="J2" s="130"/>
      <c r="K2" s="130"/>
      <c r="L2" s="130"/>
      <c r="M2" s="130"/>
    </row>
    <row r="3" spans="1:13" s="23" customFormat="1" ht="30" x14ac:dyDescent="0.25">
      <c r="A3" s="50" t="s">
        <v>7</v>
      </c>
      <c r="B3" s="128" t="s">
        <v>91</v>
      </c>
      <c r="C3" s="128"/>
      <c r="D3" s="128" t="s">
        <v>92</v>
      </c>
      <c r="E3" s="128"/>
      <c r="F3" s="128" t="s">
        <v>93</v>
      </c>
      <c r="G3" s="128"/>
      <c r="H3" s="128" t="s">
        <v>94</v>
      </c>
      <c r="I3" s="128"/>
      <c r="J3" s="128" t="s">
        <v>95</v>
      </c>
      <c r="K3" s="128"/>
      <c r="L3" s="49" t="s">
        <v>28</v>
      </c>
      <c r="M3" s="49" t="s">
        <v>96</v>
      </c>
    </row>
    <row r="4" spans="1:13" x14ac:dyDescent="0.25">
      <c r="A4" s="16" t="s">
        <v>8</v>
      </c>
      <c r="B4" s="111">
        <v>594</v>
      </c>
      <c r="C4" s="9">
        <f>IFERROR(B4/B$7, "--")</f>
        <v>0.65274725274725276</v>
      </c>
      <c r="D4" s="111">
        <v>723</v>
      </c>
      <c r="E4" s="9">
        <f t="shared" ref="E4:E6" si="0">IFERROR(D4/D$7, "--")</f>
        <v>0.64152617568766634</v>
      </c>
      <c r="F4" s="111">
        <v>668</v>
      </c>
      <c r="G4" s="9">
        <f t="shared" ref="G4:G6" si="1">IFERROR(F4/F$7, "--")</f>
        <v>0.63437796771130106</v>
      </c>
      <c r="H4" s="111">
        <v>654</v>
      </c>
      <c r="I4" s="9">
        <f t="shared" ref="I4:I6" si="2">IFERROR(H4/H$7, "--")</f>
        <v>0.63188405797101455</v>
      </c>
      <c r="J4" s="111">
        <v>665</v>
      </c>
      <c r="K4" s="9">
        <f t="shared" ref="K4:K6" si="3">IFERROR(J4/J$7, "--")</f>
        <v>0.65452755905511806</v>
      </c>
      <c r="L4" s="9">
        <f>IFERROR((J4-B4)/B4, "--")</f>
        <v>0.11952861952861953</v>
      </c>
      <c r="M4" s="110"/>
    </row>
    <row r="5" spans="1:13" x14ac:dyDescent="0.25">
      <c r="A5" s="16" t="s">
        <v>9</v>
      </c>
      <c r="B5" s="111">
        <v>312</v>
      </c>
      <c r="C5" s="9">
        <f t="shared" ref="C5" si="4">IFERROR(B5/B$7, "--")</f>
        <v>0.34285714285714286</v>
      </c>
      <c r="D5" s="111">
        <v>396</v>
      </c>
      <c r="E5" s="9">
        <f t="shared" si="0"/>
        <v>0.35137533274179239</v>
      </c>
      <c r="F5" s="111">
        <v>378</v>
      </c>
      <c r="G5" s="9">
        <f>IFERROR(F5/F$7, "--")</f>
        <v>0.35897435897435898</v>
      </c>
      <c r="H5" s="111">
        <v>369</v>
      </c>
      <c r="I5" s="9">
        <f t="shared" si="2"/>
        <v>0.35652173913043478</v>
      </c>
      <c r="J5" s="111">
        <v>341</v>
      </c>
      <c r="K5" s="9">
        <f t="shared" si="3"/>
        <v>0.33562992125984253</v>
      </c>
      <c r="L5" s="9">
        <f>IFERROR((J5-B5)/B5, "--")</f>
        <v>9.2948717948717952E-2</v>
      </c>
      <c r="M5" s="110"/>
    </row>
    <row r="6" spans="1:13" x14ac:dyDescent="0.25">
      <c r="A6" s="16" t="s">
        <v>10</v>
      </c>
      <c r="B6" s="111">
        <v>4</v>
      </c>
      <c r="C6" s="9">
        <f>IFERROR(B6/B$7, "--")</f>
        <v>4.3956043956043956E-3</v>
      </c>
      <c r="D6" s="111">
        <v>8</v>
      </c>
      <c r="E6" s="9">
        <f t="shared" si="0"/>
        <v>7.0984915705412602E-3</v>
      </c>
      <c r="F6" s="111">
        <v>7</v>
      </c>
      <c r="G6" s="9">
        <f t="shared" si="1"/>
        <v>6.6476733143399809E-3</v>
      </c>
      <c r="H6" s="111">
        <v>12</v>
      </c>
      <c r="I6" s="9">
        <f t="shared" si="2"/>
        <v>1.1594202898550725E-2</v>
      </c>
      <c r="J6" s="111">
        <v>10</v>
      </c>
      <c r="K6" s="9">
        <f t="shared" si="3"/>
        <v>9.8425196850393699E-3</v>
      </c>
      <c r="L6" s="9">
        <f>IFERROR((J6-B6)/B6, "--")</f>
        <v>1.5</v>
      </c>
      <c r="M6" s="110"/>
    </row>
    <row r="7" spans="1:13" x14ac:dyDescent="0.25">
      <c r="A7" s="100" t="s">
        <v>27</v>
      </c>
      <c r="B7" s="17">
        <f t="shared" ref="B7:K7" si="5">IFERROR(SUM(B4:B6), "--")</f>
        <v>910</v>
      </c>
      <c r="C7" s="18">
        <f t="shared" si="5"/>
        <v>1</v>
      </c>
      <c r="D7" s="17">
        <f t="shared" si="5"/>
        <v>1127</v>
      </c>
      <c r="E7" s="18">
        <f t="shared" si="5"/>
        <v>1</v>
      </c>
      <c r="F7" s="17">
        <f t="shared" si="5"/>
        <v>1053</v>
      </c>
      <c r="G7" s="18">
        <f t="shared" si="5"/>
        <v>1</v>
      </c>
      <c r="H7" s="17">
        <f t="shared" si="5"/>
        <v>1035</v>
      </c>
      <c r="I7" s="18">
        <f t="shared" si="5"/>
        <v>1</v>
      </c>
      <c r="J7" s="17">
        <f t="shared" si="5"/>
        <v>1016</v>
      </c>
      <c r="K7" s="18">
        <f t="shared" si="5"/>
        <v>1</v>
      </c>
      <c r="L7" s="18">
        <f>IFERROR((J7-B7)/B7, "--")</f>
        <v>0.11648351648351649</v>
      </c>
      <c r="M7" s="110"/>
    </row>
    <row r="8" spans="1:13" s="23" customFormat="1" ht="30" x14ac:dyDescent="0.25">
      <c r="A8" s="50" t="s">
        <v>19</v>
      </c>
      <c r="B8" s="128" t="s">
        <v>91</v>
      </c>
      <c r="C8" s="128"/>
      <c r="D8" s="128" t="s">
        <v>92</v>
      </c>
      <c r="E8" s="128"/>
      <c r="F8" s="128" t="s">
        <v>93</v>
      </c>
      <c r="G8" s="128"/>
      <c r="H8" s="128" t="s">
        <v>94</v>
      </c>
      <c r="I8" s="128"/>
      <c r="J8" s="128" t="s">
        <v>95</v>
      </c>
      <c r="K8" s="128"/>
      <c r="L8" s="49" t="s">
        <v>28</v>
      </c>
      <c r="M8" s="49" t="s">
        <v>96</v>
      </c>
    </row>
    <row r="9" spans="1:13" x14ac:dyDescent="0.25">
      <c r="A9" s="16" t="s">
        <v>11</v>
      </c>
      <c r="B9" s="111">
        <v>41</v>
      </c>
      <c r="C9" s="9">
        <f t="shared" ref="C9:C17" si="6">IFERROR(B9/B$18, "--")</f>
        <v>4.5054945054945054E-2</v>
      </c>
      <c r="D9" s="111">
        <v>61</v>
      </c>
      <c r="E9" s="9">
        <f>IFERROR(D9/D$18, "--")</f>
        <v>5.4125998225377107E-2</v>
      </c>
      <c r="F9" s="111">
        <v>60</v>
      </c>
      <c r="G9" s="9">
        <f t="shared" ref="G9:G17" si="7">IFERROR(F9/F$18, "--")</f>
        <v>5.6980056980056981E-2</v>
      </c>
      <c r="H9" s="111">
        <v>61</v>
      </c>
      <c r="I9" s="9">
        <f t="shared" ref="I9:I17" si="8">IFERROR(H9/H$18, "--")</f>
        <v>5.8937198067632847E-2</v>
      </c>
      <c r="J9" s="111">
        <v>56</v>
      </c>
      <c r="K9" s="9">
        <f t="shared" ref="K9:K17" si="9">IFERROR(J9/J$18, "--")</f>
        <v>5.5118110236220472E-2</v>
      </c>
      <c r="L9" s="9">
        <f t="shared" ref="L9:L17" si="10">IFERROR((J9-B9)/B9, "--")</f>
        <v>0.36585365853658536</v>
      </c>
      <c r="M9" s="110"/>
    </row>
    <row r="10" spans="1:13" x14ac:dyDescent="0.25">
      <c r="A10" s="16" t="s">
        <v>12</v>
      </c>
      <c r="B10" s="111">
        <v>4</v>
      </c>
      <c r="C10" s="9">
        <f t="shared" si="6"/>
        <v>4.3956043956043956E-3</v>
      </c>
      <c r="D10" s="111">
        <v>1</v>
      </c>
      <c r="E10" s="9">
        <f t="shared" ref="E10:E17" si="11">IFERROR(D10/D$18, "--")</f>
        <v>8.8731144631765753E-4</v>
      </c>
      <c r="F10" s="111">
        <v>4</v>
      </c>
      <c r="G10" s="9">
        <f t="shared" si="7"/>
        <v>3.7986704653371322E-3</v>
      </c>
      <c r="H10" s="111">
        <v>6</v>
      </c>
      <c r="I10" s="9">
        <f t="shared" si="8"/>
        <v>5.7971014492753624E-3</v>
      </c>
      <c r="J10" s="111">
        <v>7</v>
      </c>
      <c r="K10" s="9">
        <f>IFERROR(J10/J$18, "--")</f>
        <v>6.889763779527559E-3</v>
      </c>
      <c r="L10" s="9">
        <f>IFERROR((J10-B10)/B10, "--")</f>
        <v>0.75</v>
      </c>
      <c r="M10" s="110"/>
    </row>
    <row r="11" spans="1:13" x14ac:dyDescent="0.25">
      <c r="A11" s="16" t="s">
        <v>13</v>
      </c>
      <c r="B11" s="111">
        <v>49</v>
      </c>
      <c r="C11" s="9">
        <f t="shared" si="6"/>
        <v>5.3846153846153849E-2</v>
      </c>
      <c r="D11" s="111">
        <v>31</v>
      </c>
      <c r="E11" s="9">
        <f t="shared" si="11"/>
        <v>2.7506654835847383E-2</v>
      </c>
      <c r="F11" s="111">
        <v>39</v>
      </c>
      <c r="G11" s="9">
        <f t="shared" si="7"/>
        <v>3.7037037037037035E-2</v>
      </c>
      <c r="H11" s="111">
        <v>43</v>
      </c>
      <c r="I11" s="9">
        <f t="shared" si="8"/>
        <v>4.1545893719806763E-2</v>
      </c>
      <c r="J11" s="111">
        <v>44</v>
      </c>
      <c r="K11" s="9">
        <f t="shared" si="9"/>
        <v>4.3307086614173228E-2</v>
      </c>
      <c r="L11" s="9">
        <f t="shared" si="10"/>
        <v>-0.10204081632653061</v>
      </c>
      <c r="M11" s="110"/>
    </row>
    <row r="12" spans="1:13" x14ac:dyDescent="0.25">
      <c r="A12" s="16" t="s">
        <v>14</v>
      </c>
      <c r="B12" s="111">
        <v>48</v>
      </c>
      <c r="C12" s="9">
        <f t="shared" si="6"/>
        <v>5.2747252747252747E-2</v>
      </c>
      <c r="D12" s="111">
        <v>53</v>
      </c>
      <c r="E12" s="9">
        <f t="shared" si="11"/>
        <v>4.7027506654835849E-2</v>
      </c>
      <c r="F12" s="111">
        <v>53</v>
      </c>
      <c r="G12" s="9">
        <f t="shared" si="7"/>
        <v>5.0332383665716997E-2</v>
      </c>
      <c r="H12" s="111">
        <v>48</v>
      </c>
      <c r="I12" s="9">
        <f t="shared" si="8"/>
        <v>4.6376811594202899E-2</v>
      </c>
      <c r="J12" s="111">
        <v>43</v>
      </c>
      <c r="K12" s="9">
        <f t="shared" si="9"/>
        <v>4.2322834645669292E-2</v>
      </c>
      <c r="L12" s="9">
        <f t="shared" si="10"/>
        <v>-0.10416666666666667</v>
      </c>
      <c r="M12" s="110"/>
    </row>
    <row r="13" spans="1:13" x14ac:dyDescent="0.25">
      <c r="A13" s="16" t="s">
        <v>87</v>
      </c>
      <c r="B13" s="111">
        <v>329</v>
      </c>
      <c r="C13" s="9">
        <f t="shared" si="6"/>
        <v>0.36153846153846153</v>
      </c>
      <c r="D13" s="111">
        <v>409</v>
      </c>
      <c r="E13" s="9">
        <f t="shared" si="11"/>
        <v>0.36291038154392191</v>
      </c>
      <c r="F13" s="111">
        <v>372</v>
      </c>
      <c r="G13" s="9">
        <f t="shared" si="7"/>
        <v>0.35327635327635326</v>
      </c>
      <c r="H13" s="111">
        <v>371</v>
      </c>
      <c r="I13" s="9">
        <f t="shared" si="8"/>
        <v>0.35845410628019325</v>
      </c>
      <c r="J13" s="111">
        <v>391</v>
      </c>
      <c r="K13" s="9">
        <f t="shared" si="9"/>
        <v>0.38484251968503935</v>
      </c>
      <c r="L13" s="9">
        <f t="shared" si="10"/>
        <v>0.18844984802431611</v>
      </c>
      <c r="M13" s="110"/>
    </row>
    <row r="14" spans="1:13" x14ac:dyDescent="0.25">
      <c r="A14" s="16" t="s">
        <v>15</v>
      </c>
      <c r="B14" s="111">
        <v>1</v>
      </c>
      <c r="C14" s="9">
        <f t="shared" si="6"/>
        <v>1.0989010989010989E-3</v>
      </c>
      <c r="D14" s="111">
        <v>4</v>
      </c>
      <c r="E14" s="9">
        <f t="shared" si="11"/>
        <v>3.5492457852706301E-3</v>
      </c>
      <c r="F14" s="111">
        <v>6</v>
      </c>
      <c r="G14" s="9">
        <f t="shared" si="7"/>
        <v>5.6980056980056983E-3</v>
      </c>
      <c r="H14" s="111">
        <v>3</v>
      </c>
      <c r="I14" s="9">
        <f t="shared" si="8"/>
        <v>2.8985507246376812E-3</v>
      </c>
      <c r="J14" s="111">
        <v>3</v>
      </c>
      <c r="K14" s="9">
        <f t="shared" si="9"/>
        <v>2.952755905511811E-3</v>
      </c>
      <c r="L14" s="9">
        <f t="shared" si="10"/>
        <v>2</v>
      </c>
      <c r="M14" s="110"/>
    </row>
    <row r="15" spans="1:13" x14ac:dyDescent="0.25">
      <c r="A15" s="16" t="s">
        <v>16</v>
      </c>
      <c r="B15" s="111">
        <v>352</v>
      </c>
      <c r="C15" s="9">
        <f t="shared" si="6"/>
        <v>0.38681318681318683</v>
      </c>
      <c r="D15" s="111">
        <v>476</v>
      </c>
      <c r="E15" s="9">
        <f t="shared" si="11"/>
        <v>0.42236024844720499</v>
      </c>
      <c r="F15" s="111">
        <v>433</v>
      </c>
      <c r="G15" s="9">
        <f t="shared" si="7"/>
        <v>0.41120607787274455</v>
      </c>
      <c r="H15" s="111">
        <v>422</v>
      </c>
      <c r="I15" s="9">
        <f t="shared" si="8"/>
        <v>0.40772946859903381</v>
      </c>
      <c r="J15" s="111">
        <v>392</v>
      </c>
      <c r="K15" s="9">
        <f t="shared" si="9"/>
        <v>0.38582677165354329</v>
      </c>
      <c r="L15" s="9">
        <f t="shared" si="10"/>
        <v>0.11363636363636363</v>
      </c>
      <c r="M15" s="110"/>
    </row>
    <row r="16" spans="1:13" x14ac:dyDescent="0.25">
      <c r="A16" s="16" t="s">
        <v>17</v>
      </c>
      <c r="B16" s="111">
        <v>73</v>
      </c>
      <c r="C16" s="9">
        <f t="shared" si="6"/>
        <v>8.0219780219780226E-2</v>
      </c>
      <c r="D16" s="111">
        <v>86</v>
      </c>
      <c r="E16" s="9">
        <f t="shared" si="11"/>
        <v>7.6308784383318548E-2</v>
      </c>
      <c r="F16" s="111">
        <v>79</v>
      </c>
      <c r="G16" s="9">
        <f t="shared" si="7"/>
        <v>7.502374169040836E-2</v>
      </c>
      <c r="H16" s="111">
        <v>76</v>
      </c>
      <c r="I16" s="9">
        <f t="shared" si="8"/>
        <v>7.3429951690821255E-2</v>
      </c>
      <c r="J16" s="111">
        <v>76</v>
      </c>
      <c r="K16" s="9">
        <f t="shared" si="9"/>
        <v>7.4803149606299218E-2</v>
      </c>
      <c r="L16" s="9">
        <f t="shared" si="10"/>
        <v>4.1095890410958902E-2</v>
      </c>
      <c r="M16" s="110"/>
    </row>
    <row r="17" spans="1:13" x14ac:dyDescent="0.25">
      <c r="A17" s="16" t="s">
        <v>18</v>
      </c>
      <c r="B17" s="111">
        <v>13</v>
      </c>
      <c r="C17" s="9">
        <f t="shared" si="6"/>
        <v>1.4285714285714285E-2</v>
      </c>
      <c r="D17" s="111">
        <v>6</v>
      </c>
      <c r="E17" s="9">
        <f t="shared" si="11"/>
        <v>5.3238686779059448E-3</v>
      </c>
      <c r="F17" s="111">
        <v>7</v>
      </c>
      <c r="G17" s="9">
        <f t="shared" si="7"/>
        <v>6.6476733143399809E-3</v>
      </c>
      <c r="H17" s="111">
        <v>5</v>
      </c>
      <c r="I17" s="9">
        <f t="shared" si="8"/>
        <v>4.830917874396135E-3</v>
      </c>
      <c r="J17" s="111">
        <v>4</v>
      </c>
      <c r="K17" s="9">
        <f t="shared" si="9"/>
        <v>3.937007874015748E-3</v>
      </c>
      <c r="L17" s="9">
        <f t="shared" si="10"/>
        <v>-0.69230769230769229</v>
      </c>
      <c r="M17" s="110"/>
    </row>
    <row r="18" spans="1:13" x14ac:dyDescent="0.25">
      <c r="A18" s="100" t="s">
        <v>27</v>
      </c>
      <c r="B18" s="17">
        <f t="shared" ref="B18:K18" si="12">IFERROR(SUM(B9:B17), "--")</f>
        <v>910</v>
      </c>
      <c r="C18" s="18">
        <f t="shared" si="12"/>
        <v>0.99999999999999989</v>
      </c>
      <c r="D18" s="17">
        <f t="shared" si="12"/>
        <v>1127</v>
      </c>
      <c r="E18" s="18">
        <f t="shared" si="12"/>
        <v>1</v>
      </c>
      <c r="F18" s="17">
        <f t="shared" si="12"/>
        <v>1053</v>
      </c>
      <c r="G18" s="18">
        <f t="shared" si="12"/>
        <v>1</v>
      </c>
      <c r="H18" s="17">
        <f t="shared" si="12"/>
        <v>1035</v>
      </c>
      <c r="I18" s="18">
        <f t="shared" si="12"/>
        <v>0.99999999999999989</v>
      </c>
      <c r="J18" s="17">
        <f t="shared" si="12"/>
        <v>1016</v>
      </c>
      <c r="K18" s="18">
        <f t="shared" si="12"/>
        <v>0.99999999999999989</v>
      </c>
      <c r="L18" s="18">
        <f>IFERROR((J18-B18)/B18, "--")</f>
        <v>0.11648351648351649</v>
      </c>
      <c r="M18" s="110"/>
    </row>
    <row r="19" spans="1:13" s="23" customFormat="1" ht="30" x14ac:dyDescent="0.25">
      <c r="A19" s="50" t="s">
        <v>2</v>
      </c>
      <c r="B19" s="128" t="s">
        <v>91</v>
      </c>
      <c r="C19" s="128"/>
      <c r="D19" s="128" t="s">
        <v>92</v>
      </c>
      <c r="E19" s="128"/>
      <c r="F19" s="128" t="s">
        <v>93</v>
      </c>
      <c r="G19" s="128"/>
      <c r="H19" s="128" t="s">
        <v>94</v>
      </c>
      <c r="I19" s="128"/>
      <c r="J19" s="128" t="s">
        <v>95</v>
      </c>
      <c r="K19" s="128"/>
      <c r="L19" s="49" t="s">
        <v>28</v>
      </c>
      <c r="M19" s="49" t="s">
        <v>96</v>
      </c>
    </row>
    <row r="20" spans="1:13" x14ac:dyDescent="0.25">
      <c r="A20" s="16" t="s">
        <v>3</v>
      </c>
      <c r="B20" s="111">
        <v>187</v>
      </c>
      <c r="C20" s="9">
        <f>IFERROR(B20/B$24, "--")</f>
        <v>0.20549450549450549</v>
      </c>
      <c r="D20" s="111">
        <v>229</v>
      </c>
      <c r="E20" s="9">
        <f t="shared" ref="E20:E23" si="13">IFERROR(D20/D$24, "--")</f>
        <v>0.20319432120674358</v>
      </c>
      <c r="F20" s="111">
        <v>226</v>
      </c>
      <c r="G20" s="9">
        <f t="shared" ref="G20:G23" si="14">IFERROR(F20/F$24, "--")</f>
        <v>0.21462488129154797</v>
      </c>
      <c r="H20" s="111">
        <v>255</v>
      </c>
      <c r="I20" s="9">
        <f t="shared" ref="I20:I23" si="15">IFERROR(H20/H$24, "--")</f>
        <v>0.24637681159420291</v>
      </c>
      <c r="J20" s="111">
        <v>247</v>
      </c>
      <c r="K20" s="9">
        <f t="shared" ref="K20:K23" si="16">IFERROR(J20/J$24, "--")</f>
        <v>0.24311023622047245</v>
      </c>
      <c r="L20" s="9">
        <f t="shared" ref="L20:L24" si="17">IFERROR((J20-B20)/B20, "--")</f>
        <v>0.32085561497326204</v>
      </c>
      <c r="M20" s="110"/>
    </row>
    <row r="21" spans="1:13" x14ac:dyDescent="0.25">
      <c r="A21" s="16" t="s">
        <v>4</v>
      </c>
      <c r="B21" s="111">
        <v>483</v>
      </c>
      <c r="C21" s="9">
        <f t="shared" ref="C21:C23" si="18">IFERROR(B21/B$24, "--")</f>
        <v>0.53076923076923077</v>
      </c>
      <c r="D21" s="111">
        <v>601</v>
      </c>
      <c r="E21" s="9">
        <f t="shared" si="13"/>
        <v>0.53327417923691212</v>
      </c>
      <c r="F21" s="111">
        <v>543</v>
      </c>
      <c r="G21" s="9">
        <f t="shared" si="14"/>
        <v>0.51566951566951569</v>
      </c>
      <c r="H21" s="111">
        <v>503</v>
      </c>
      <c r="I21" s="9">
        <f t="shared" si="15"/>
        <v>0.48599033816425119</v>
      </c>
      <c r="J21" s="111">
        <v>455</v>
      </c>
      <c r="K21" s="9">
        <f t="shared" si="16"/>
        <v>0.44783464566929132</v>
      </c>
      <c r="L21" s="9">
        <f t="shared" si="17"/>
        <v>-5.7971014492753624E-2</v>
      </c>
      <c r="M21" s="110"/>
    </row>
    <row r="22" spans="1:13" x14ac:dyDescent="0.25">
      <c r="A22" s="16" t="s">
        <v>5</v>
      </c>
      <c r="B22" s="111">
        <v>202</v>
      </c>
      <c r="C22" s="9">
        <f t="shared" si="18"/>
        <v>0.22197802197802197</v>
      </c>
      <c r="D22" s="111">
        <v>256</v>
      </c>
      <c r="E22" s="9">
        <f t="shared" si="13"/>
        <v>0.22715173025732033</v>
      </c>
      <c r="F22" s="111">
        <v>236</v>
      </c>
      <c r="G22" s="9">
        <f t="shared" si="14"/>
        <v>0.22412155745489079</v>
      </c>
      <c r="H22" s="111">
        <v>233</v>
      </c>
      <c r="I22" s="9">
        <f t="shared" si="15"/>
        <v>0.22512077294685989</v>
      </c>
      <c r="J22" s="111">
        <v>258</v>
      </c>
      <c r="K22" s="9">
        <f t="shared" si="16"/>
        <v>0.25393700787401574</v>
      </c>
      <c r="L22" s="9">
        <f t="shared" si="17"/>
        <v>0.27722772277227725</v>
      </c>
      <c r="M22" s="110"/>
    </row>
    <row r="23" spans="1:13" x14ac:dyDescent="0.25">
      <c r="A23" s="16" t="s">
        <v>6</v>
      </c>
      <c r="B23" s="111">
        <v>38</v>
      </c>
      <c r="C23" s="9">
        <f t="shared" si="18"/>
        <v>4.1758241758241756E-2</v>
      </c>
      <c r="D23" s="111">
        <v>41</v>
      </c>
      <c r="E23" s="9">
        <f t="shared" si="13"/>
        <v>3.6379769299023958E-2</v>
      </c>
      <c r="F23" s="111">
        <v>48</v>
      </c>
      <c r="G23" s="9">
        <f t="shared" si="14"/>
        <v>4.5584045584045586E-2</v>
      </c>
      <c r="H23" s="111">
        <v>44</v>
      </c>
      <c r="I23" s="9">
        <f t="shared" si="15"/>
        <v>4.2512077294685993E-2</v>
      </c>
      <c r="J23" s="111">
        <v>56</v>
      </c>
      <c r="K23" s="9">
        <f t="shared" si="16"/>
        <v>5.5118110236220472E-2</v>
      </c>
      <c r="L23" s="9">
        <f t="shared" si="17"/>
        <v>0.47368421052631576</v>
      </c>
      <c r="M23" s="110"/>
    </row>
    <row r="24" spans="1:13" x14ac:dyDescent="0.25">
      <c r="A24" s="100" t="s">
        <v>27</v>
      </c>
      <c r="B24" s="17">
        <f t="shared" ref="B24:K24" si="19">IFERROR(SUM(B20:B23), "--")</f>
        <v>910</v>
      </c>
      <c r="C24" s="18">
        <f t="shared" si="19"/>
        <v>1</v>
      </c>
      <c r="D24" s="17">
        <f t="shared" si="19"/>
        <v>1127</v>
      </c>
      <c r="E24" s="18">
        <f t="shared" si="19"/>
        <v>1</v>
      </c>
      <c r="F24" s="17">
        <f t="shared" si="19"/>
        <v>1053</v>
      </c>
      <c r="G24" s="18">
        <f t="shared" si="19"/>
        <v>1</v>
      </c>
      <c r="H24" s="17">
        <f t="shared" si="19"/>
        <v>1035</v>
      </c>
      <c r="I24" s="18">
        <f t="shared" si="19"/>
        <v>0.99999999999999989</v>
      </c>
      <c r="J24" s="17">
        <f t="shared" si="19"/>
        <v>1016</v>
      </c>
      <c r="K24" s="18">
        <f t="shared" si="19"/>
        <v>1</v>
      </c>
      <c r="L24" s="18">
        <f t="shared" si="17"/>
        <v>0.11648351648351649</v>
      </c>
      <c r="M24" s="110"/>
    </row>
    <row r="25" spans="1:13" s="23" customFormat="1" ht="30" x14ac:dyDescent="0.25">
      <c r="A25" s="50" t="s">
        <v>52</v>
      </c>
      <c r="B25" s="128" t="s">
        <v>91</v>
      </c>
      <c r="C25" s="128"/>
      <c r="D25" s="128" t="s">
        <v>92</v>
      </c>
      <c r="E25" s="128"/>
      <c r="F25" s="128" t="s">
        <v>93</v>
      </c>
      <c r="G25" s="128"/>
      <c r="H25" s="128" t="s">
        <v>94</v>
      </c>
      <c r="I25" s="128"/>
      <c r="J25" s="128" t="s">
        <v>95</v>
      </c>
      <c r="K25" s="128"/>
      <c r="L25" s="49" t="s">
        <v>28</v>
      </c>
      <c r="M25" s="49" t="s">
        <v>96</v>
      </c>
    </row>
    <row r="26" spans="1:13" x14ac:dyDescent="0.25">
      <c r="A26" s="16" t="s">
        <v>20</v>
      </c>
      <c r="B26" s="111">
        <v>484</v>
      </c>
      <c r="C26" s="9">
        <f>IFERROR(B26/B$31, "--")</f>
        <v>0.53186813186813187</v>
      </c>
      <c r="D26" s="111">
        <v>684</v>
      </c>
      <c r="E26" s="9">
        <f t="shared" ref="E26:E30" si="20">IFERROR(D26/D$31, "--")</f>
        <v>0.60692102928127778</v>
      </c>
      <c r="F26" s="111">
        <v>634</v>
      </c>
      <c r="G26" s="9">
        <f t="shared" ref="G26:G30" si="21">IFERROR(F26/F$31, "--")</f>
        <v>0.60208926875593538</v>
      </c>
      <c r="H26" s="111">
        <v>634</v>
      </c>
      <c r="I26" s="9">
        <f t="shared" ref="I26:I30" si="22">IFERROR(H26/H$31, "--")</f>
        <v>0.61256038647342992</v>
      </c>
      <c r="J26" s="111">
        <v>611</v>
      </c>
      <c r="K26" s="9">
        <f t="shared" ref="K26:K30" si="23">IFERROR(J26/J$31, "--")</f>
        <v>0.60137795275590555</v>
      </c>
      <c r="L26" s="9">
        <f t="shared" ref="L26:L31" si="24">IFERROR((J26-B26)/B26, "--")</f>
        <v>0.26239669421487605</v>
      </c>
      <c r="M26" s="110"/>
    </row>
    <row r="27" spans="1:13" x14ac:dyDescent="0.25">
      <c r="A27" s="16" t="s">
        <v>21</v>
      </c>
      <c r="B27" s="111">
        <v>198</v>
      </c>
      <c r="C27" s="9">
        <f t="shared" ref="C27:C30" si="25">IFERROR(B27/B$31, "--")</f>
        <v>0.21758241758241759</v>
      </c>
      <c r="D27" s="111">
        <v>222</v>
      </c>
      <c r="E27" s="9">
        <f t="shared" si="20"/>
        <v>0.19698314108251996</v>
      </c>
      <c r="F27" s="111">
        <v>172</v>
      </c>
      <c r="G27" s="9">
        <f t="shared" si="21"/>
        <v>0.16334283000949668</v>
      </c>
      <c r="H27" s="111">
        <v>156</v>
      </c>
      <c r="I27" s="9">
        <f t="shared" si="22"/>
        <v>0.15072463768115943</v>
      </c>
      <c r="J27" s="111">
        <v>148</v>
      </c>
      <c r="K27" s="9">
        <f t="shared" si="23"/>
        <v>0.14566929133858267</v>
      </c>
      <c r="L27" s="9">
        <f t="shared" si="24"/>
        <v>-0.25252525252525254</v>
      </c>
      <c r="M27" s="110"/>
    </row>
    <row r="28" spans="1:13" x14ac:dyDescent="0.25">
      <c r="A28" s="16" t="s">
        <v>22</v>
      </c>
      <c r="B28" s="111">
        <v>84</v>
      </c>
      <c r="C28" s="9">
        <f t="shared" si="25"/>
        <v>9.2307692307692313E-2</v>
      </c>
      <c r="D28" s="111">
        <v>102</v>
      </c>
      <c r="E28" s="9">
        <f t="shared" si="20"/>
        <v>9.0505767524401065E-2</v>
      </c>
      <c r="F28" s="111">
        <v>116</v>
      </c>
      <c r="G28" s="9">
        <f t="shared" si="21"/>
        <v>0.11016144349477683</v>
      </c>
      <c r="H28" s="111">
        <v>118</v>
      </c>
      <c r="I28" s="9">
        <f t="shared" si="22"/>
        <v>0.11400966183574879</v>
      </c>
      <c r="J28" s="111">
        <v>139</v>
      </c>
      <c r="K28" s="9">
        <f t="shared" si="23"/>
        <v>0.13681102362204725</v>
      </c>
      <c r="L28" s="9">
        <f t="shared" si="24"/>
        <v>0.65476190476190477</v>
      </c>
      <c r="M28" s="110"/>
    </row>
    <row r="29" spans="1:13" x14ac:dyDescent="0.25">
      <c r="A29" s="16" t="s">
        <v>23</v>
      </c>
      <c r="B29" s="111">
        <v>13</v>
      </c>
      <c r="C29" s="9">
        <f t="shared" si="25"/>
        <v>1.4285714285714285E-2</v>
      </c>
      <c r="D29" s="111">
        <v>11</v>
      </c>
      <c r="E29" s="9">
        <f t="shared" si="20"/>
        <v>9.7604259094942331E-3</v>
      </c>
      <c r="F29" s="111">
        <v>12</v>
      </c>
      <c r="G29" s="9">
        <f t="shared" si="21"/>
        <v>1.1396011396011397E-2</v>
      </c>
      <c r="H29" s="111">
        <v>6</v>
      </c>
      <c r="I29" s="9">
        <f t="shared" si="22"/>
        <v>5.7971014492753624E-3</v>
      </c>
      <c r="J29" s="111">
        <v>10</v>
      </c>
      <c r="K29" s="9">
        <f t="shared" si="23"/>
        <v>9.8425196850393699E-3</v>
      </c>
      <c r="L29" s="9">
        <f t="shared" si="24"/>
        <v>-0.23076923076923078</v>
      </c>
      <c r="M29" s="110"/>
    </row>
    <row r="30" spans="1:13" x14ac:dyDescent="0.25">
      <c r="A30" s="16" t="s">
        <v>24</v>
      </c>
      <c r="B30" s="111">
        <v>131</v>
      </c>
      <c r="C30" s="9">
        <f t="shared" si="25"/>
        <v>0.14395604395604394</v>
      </c>
      <c r="D30" s="111">
        <v>108</v>
      </c>
      <c r="E30" s="9">
        <f t="shared" si="20"/>
        <v>9.5829636202307014E-2</v>
      </c>
      <c r="F30" s="111">
        <v>119</v>
      </c>
      <c r="G30" s="9">
        <f t="shared" si="21"/>
        <v>0.11301044634377967</v>
      </c>
      <c r="H30" s="111">
        <v>121</v>
      </c>
      <c r="I30" s="9">
        <f t="shared" si="22"/>
        <v>0.11690821256038647</v>
      </c>
      <c r="J30" s="111">
        <v>108</v>
      </c>
      <c r="K30" s="9">
        <f t="shared" si="23"/>
        <v>0.1062992125984252</v>
      </c>
      <c r="L30" s="9">
        <f t="shared" si="24"/>
        <v>-0.17557251908396945</v>
      </c>
      <c r="M30" s="110"/>
    </row>
    <row r="31" spans="1:13" x14ac:dyDescent="0.25">
      <c r="A31" s="100" t="s">
        <v>27</v>
      </c>
      <c r="B31" s="17">
        <f t="shared" ref="B31:K31" si="26">IFERROR(SUM(B26:B30), "--")</f>
        <v>910</v>
      </c>
      <c r="C31" s="18">
        <f t="shared" si="26"/>
        <v>1</v>
      </c>
      <c r="D31" s="17">
        <f t="shared" si="26"/>
        <v>1127</v>
      </c>
      <c r="E31" s="18">
        <f t="shared" si="26"/>
        <v>1</v>
      </c>
      <c r="F31" s="17">
        <f t="shared" si="26"/>
        <v>1053</v>
      </c>
      <c r="G31" s="18">
        <f t="shared" si="26"/>
        <v>1</v>
      </c>
      <c r="H31" s="17">
        <f t="shared" si="26"/>
        <v>1035</v>
      </c>
      <c r="I31" s="18">
        <f t="shared" si="26"/>
        <v>1</v>
      </c>
      <c r="J31" s="17">
        <f t="shared" si="26"/>
        <v>1016</v>
      </c>
      <c r="K31" s="18">
        <f t="shared" si="26"/>
        <v>1</v>
      </c>
      <c r="L31" s="18">
        <f t="shared" si="24"/>
        <v>0.11648351648351649</v>
      </c>
      <c r="M31" s="110"/>
    </row>
    <row r="32" spans="1:13" s="23" customFormat="1" ht="30" x14ac:dyDescent="0.25">
      <c r="A32" s="50" t="s">
        <v>25</v>
      </c>
      <c r="B32" s="128" t="s">
        <v>91</v>
      </c>
      <c r="C32" s="128"/>
      <c r="D32" s="128" t="s">
        <v>92</v>
      </c>
      <c r="E32" s="128"/>
      <c r="F32" s="128" t="s">
        <v>93</v>
      </c>
      <c r="G32" s="128"/>
      <c r="H32" s="128" t="s">
        <v>94</v>
      </c>
      <c r="I32" s="128"/>
      <c r="J32" s="128" t="s">
        <v>95</v>
      </c>
      <c r="K32" s="128"/>
      <c r="L32" s="49" t="s">
        <v>28</v>
      </c>
      <c r="M32" s="49" t="s">
        <v>96</v>
      </c>
    </row>
    <row r="33" spans="1:14" x14ac:dyDescent="0.25">
      <c r="A33" s="16" t="s">
        <v>90</v>
      </c>
      <c r="B33" s="111">
        <v>377</v>
      </c>
      <c r="C33" s="9">
        <f>IFERROR(B33/B$35, "--")</f>
        <v>0.41428571428571431</v>
      </c>
      <c r="D33" s="111">
        <v>479</v>
      </c>
      <c r="E33" s="9">
        <f>IFERROR(D33/D$35, "--")</f>
        <v>0.42502218278615794</v>
      </c>
      <c r="F33" s="111">
        <v>485</v>
      </c>
      <c r="G33" s="9">
        <f>IFERROR(F33/F$35, "--")</f>
        <v>0.46058879392212726</v>
      </c>
      <c r="H33" s="111">
        <v>472</v>
      </c>
      <c r="I33" s="9">
        <f>IFERROR(H33/H$35, "--")</f>
        <v>0.45603864734299515</v>
      </c>
      <c r="J33" s="111">
        <v>506</v>
      </c>
      <c r="K33" s="9">
        <f>IFERROR(J33/J$35, "--")</f>
        <v>0.49803149606299213</v>
      </c>
      <c r="L33" s="9">
        <f t="shared" ref="L33:L35" si="27">IFERROR((J33-B33)/B33, "--")</f>
        <v>0.34217506631299732</v>
      </c>
      <c r="M33" s="110"/>
    </row>
    <row r="34" spans="1:14" x14ac:dyDescent="0.25">
      <c r="A34" s="16" t="s">
        <v>26</v>
      </c>
      <c r="B34" s="111">
        <v>533</v>
      </c>
      <c r="C34" s="9">
        <f>IFERROR(B34/B$35, "--")</f>
        <v>0.58571428571428574</v>
      </c>
      <c r="D34" s="111">
        <v>648</v>
      </c>
      <c r="E34" s="9">
        <f>IFERROR(D34/D$35, "--")</f>
        <v>0.57497781721384211</v>
      </c>
      <c r="F34" s="111">
        <v>568</v>
      </c>
      <c r="G34" s="9">
        <f>IFERROR(F34/F$35, "--")</f>
        <v>0.53941120607787274</v>
      </c>
      <c r="H34" s="111">
        <v>563</v>
      </c>
      <c r="I34" s="9">
        <f>IFERROR(H34/H$35, "--")</f>
        <v>0.54396135265700485</v>
      </c>
      <c r="J34" s="111">
        <v>510</v>
      </c>
      <c r="K34" s="9">
        <f>IFERROR(J34/J$35, "--")</f>
        <v>0.50196850393700787</v>
      </c>
      <c r="L34" s="9">
        <f t="shared" si="27"/>
        <v>-4.3151969981238276E-2</v>
      </c>
      <c r="M34" s="110"/>
    </row>
    <row r="35" spans="1:14" x14ac:dyDescent="0.25">
      <c r="A35" s="100" t="s">
        <v>27</v>
      </c>
      <c r="B35" s="17">
        <f t="shared" ref="B35:K35" si="28">IFERROR(SUM(B33:B34), "--")</f>
        <v>910</v>
      </c>
      <c r="C35" s="18">
        <f t="shared" si="28"/>
        <v>1</v>
      </c>
      <c r="D35" s="17">
        <f t="shared" si="28"/>
        <v>1127</v>
      </c>
      <c r="E35" s="18">
        <f t="shared" si="28"/>
        <v>1</v>
      </c>
      <c r="F35" s="17">
        <f t="shared" si="28"/>
        <v>1053</v>
      </c>
      <c r="G35" s="18">
        <f t="shared" si="28"/>
        <v>1</v>
      </c>
      <c r="H35" s="17">
        <f t="shared" si="28"/>
        <v>1035</v>
      </c>
      <c r="I35" s="18">
        <f t="shared" si="28"/>
        <v>1</v>
      </c>
      <c r="J35" s="17">
        <f t="shared" si="28"/>
        <v>1016</v>
      </c>
      <c r="K35" s="18">
        <f t="shared" si="28"/>
        <v>1</v>
      </c>
      <c r="L35" s="18">
        <f t="shared" si="27"/>
        <v>0.11648351648351649</v>
      </c>
      <c r="M35" s="110"/>
    </row>
    <row r="36" spans="1:14" x14ac:dyDescent="0.25">
      <c r="A36" s="125" t="s">
        <v>97</v>
      </c>
      <c r="B36" s="126"/>
      <c r="C36" s="126"/>
      <c r="D36" s="126"/>
      <c r="E36" s="126"/>
      <c r="F36" s="126"/>
      <c r="G36" s="126"/>
      <c r="H36" s="126"/>
      <c r="I36" s="126"/>
      <c r="J36" s="126"/>
      <c r="K36" s="126"/>
      <c r="L36" s="126"/>
      <c r="M36" s="127"/>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activeCell="A2" sqref="A2"/>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44" t="s">
        <v>99</v>
      </c>
      <c r="B1" s="145"/>
      <c r="C1" s="145"/>
      <c r="D1" s="145"/>
      <c r="E1" s="145"/>
      <c r="F1" s="145"/>
      <c r="G1" s="145"/>
      <c r="H1" s="145"/>
    </row>
    <row r="2" spans="1:8" ht="30" x14ac:dyDescent="0.25">
      <c r="A2" s="103" t="s">
        <v>41</v>
      </c>
      <c r="B2" s="65" t="s">
        <v>1</v>
      </c>
      <c r="C2" s="64" t="s">
        <v>46</v>
      </c>
      <c r="D2" s="64" t="s">
        <v>47</v>
      </c>
      <c r="E2" s="64" t="s">
        <v>44</v>
      </c>
      <c r="F2" s="64" t="s">
        <v>48</v>
      </c>
      <c r="G2" s="64" t="s">
        <v>0</v>
      </c>
      <c r="H2" s="64" t="s">
        <v>45</v>
      </c>
    </row>
    <row r="3" spans="1:8" ht="15" customHeight="1" x14ac:dyDescent="0.25">
      <c r="A3" s="146" t="s">
        <v>98</v>
      </c>
      <c r="B3" s="7" t="s">
        <v>91</v>
      </c>
      <c r="C3" s="4">
        <v>1133</v>
      </c>
      <c r="D3" s="4">
        <v>939</v>
      </c>
      <c r="E3" s="15">
        <v>0.82877316857899386</v>
      </c>
      <c r="F3" s="4">
        <v>798</v>
      </c>
      <c r="G3" s="15">
        <v>0.70432480141218001</v>
      </c>
      <c r="H3" s="14" t="s">
        <v>29</v>
      </c>
    </row>
    <row r="4" spans="1:8" ht="15" customHeight="1" x14ac:dyDescent="0.25">
      <c r="A4" s="147"/>
      <c r="B4" s="7" t="s">
        <v>92</v>
      </c>
      <c r="C4" s="4">
        <v>1427</v>
      </c>
      <c r="D4" s="4">
        <v>1219</v>
      </c>
      <c r="E4" s="5">
        <v>0.85423966362999304</v>
      </c>
      <c r="F4" s="4">
        <v>1001</v>
      </c>
      <c r="G4" s="5">
        <v>0.70147161878065878</v>
      </c>
      <c r="H4" s="6" t="s">
        <v>29</v>
      </c>
    </row>
    <row r="5" spans="1:8" ht="15" customHeight="1" x14ac:dyDescent="0.25">
      <c r="A5" s="147"/>
      <c r="B5" s="7" t="s">
        <v>93</v>
      </c>
      <c r="C5" s="4">
        <v>1369</v>
      </c>
      <c r="D5" s="4">
        <v>1103</v>
      </c>
      <c r="E5" s="5">
        <v>0.80569758948137327</v>
      </c>
      <c r="F5" s="4">
        <v>885</v>
      </c>
      <c r="G5" s="5">
        <v>0.6464572680788897</v>
      </c>
      <c r="H5" s="6" t="s">
        <v>29</v>
      </c>
    </row>
    <row r="6" spans="1:8" ht="15" customHeight="1" x14ac:dyDescent="0.25">
      <c r="A6" s="147"/>
      <c r="B6" s="7" t="s">
        <v>94</v>
      </c>
      <c r="C6" s="4">
        <v>1361</v>
      </c>
      <c r="D6" s="4">
        <v>1163</v>
      </c>
      <c r="E6" s="5">
        <v>0.85451873622336516</v>
      </c>
      <c r="F6" s="4">
        <v>1013</v>
      </c>
      <c r="G6" s="5">
        <v>0.74430565760470246</v>
      </c>
      <c r="H6" s="6" t="s">
        <v>29</v>
      </c>
    </row>
    <row r="7" spans="1:8" ht="15" customHeight="1" x14ac:dyDescent="0.25">
      <c r="A7" s="147"/>
      <c r="B7" s="7" t="s">
        <v>95</v>
      </c>
      <c r="C7" s="4">
        <v>1332</v>
      </c>
      <c r="D7" s="4">
        <v>1151</v>
      </c>
      <c r="E7" s="5">
        <v>0.8641141141141141</v>
      </c>
      <c r="F7" s="4">
        <v>978</v>
      </c>
      <c r="G7" s="5">
        <v>0.73423423423423428</v>
      </c>
      <c r="H7" s="6" t="s">
        <v>29</v>
      </c>
    </row>
    <row r="8" spans="1:8" ht="15" customHeight="1" x14ac:dyDescent="0.25">
      <c r="A8" s="148"/>
      <c r="B8" s="53" t="s">
        <v>27</v>
      </c>
      <c r="C8" s="17">
        <f>IFERROR(SUM(C3:C7), "--")</f>
        <v>6622</v>
      </c>
      <c r="D8" s="17">
        <f>IFERROR(SUM(D3:D7), "--")</f>
        <v>5575</v>
      </c>
      <c r="E8" s="101">
        <f>IFERROR(D8/C8, "--" )</f>
        <v>0.84189066747206287</v>
      </c>
      <c r="F8" s="17">
        <f>IFERROR(SUM(F3:F7), "--")</f>
        <v>4675</v>
      </c>
      <c r="G8" s="101">
        <f>IFERROR(F8/C8, "--" )</f>
        <v>0.70598006644518274</v>
      </c>
      <c r="H8" s="102" t="s">
        <v>29</v>
      </c>
    </row>
    <row r="9" spans="1:8" ht="15" customHeight="1" x14ac:dyDescent="0.25">
      <c r="A9" s="104"/>
      <c r="B9" s="66"/>
      <c r="C9" s="66"/>
      <c r="D9" s="66"/>
      <c r="E9" s="66"/>
      <c r="F9" s="66"/>
      <c r="G9" s="66"/>
      <c r="H9" s="66"/>
    </row>
    <row r="10" spans="1:8" s="23" customFormat="1" ht="30" x14ac:dyDescent="0.25">
      <c r="A10" s="48" t="s">
        <v>7</v>
      </c>
      <c r="B10" s="2" t="s">
        <v>1</v>
      </c>
      <c r="C10" s="64" t="s">
        <v>46</v>
      </c>
      <c r="D10" s="64" t="s">
        <v>47</v>
      </c>
      <c r="E10" s="64" t="s">
        <v>44</v>
      </c>
      <c r="F10" s="64" t="s">
        <v>48</v>
      </c>
      <c r="G10" s="64" t="s">
        <v>0</v>
      </c>
      <c r="H10" s="64" t="s">
        <v>45</v>
      </c>
    </row>
    <row r="11" spans="1:8" x14ac:dyDescent="0.25">
      <c r="A11" s="152" t="s">
        <v>8</v>
      </c>
      <c r="B11" s="7" t="s">
        <v>91</v>
      </c>
      <c r="C11" s="4">
        <v>747</v>
      </c>
      <c r="D11" s="4">
        <v>620</v>
      </c>
      <c r="E11" s="5">
        <v>0.82998661311914324</v>
      </c>
      <c r="F11" s="4">
        <v>529</v>
      </c>
      <c r="G11" s="5">
        <v>0.70816599732262386</v>
      </c>
      <c r="H11" s="6">
        <v>2.7839546191247977</v>
      </c>
    </row>
    <row r="12" spans="1:8" x14ac:dyDescent="0.25">
      <c r="A12" s="153"/>
      <c r="B12" s="7" t="s">
        <v>92</v>
      </c>
      <c r="C12" s="4">
        <v>937</v>
      </c>
      <c r="D12" s="4">
        <v>799</v>
      </c>
      <c r="E12" s="5">
        <v>0.85272145144076839</v>
      </c>
      <c r="F12" s="4">
        <v>669</v>
      </c>
      <c r="G12" s="5">
        <v>0.71398078975453572</v>
      </c>
      <c r="H12" s="6">
        <v>2.6428930817610063</v>
      </c>
    </row>
    <row r="13" spans="1:8" x14ac:dyDescent="0.25">
      <c r="A13" s="153"/>
      <c r="B13" s="7" t="s">
        <v>93</v>
      </c>
      <c r="C13" s="4">
        <v>875</v>
      </c>
      <c r="D13" s="4">
        <v>711</v>
      </c>
      <c r="E13" s="5">
        <v>0.81257142857142861</v>
      </c>
      <c r="F13" s="4">
        <v>579</v>
      </c>
      <c r="G13" s="5">
        <v>0.6617142857142857</v>
      </c>
      <c r="H13" s="6">
        <v>2.6046544428772926</v>
      </c>
    </row>
    <row r="14" spans="1:8" x14ac:dyDescent="0.25">
      <c r="A14" s="153"/>
      <c r="B14" s="7" t="s">
        <v>94</v>
      </c>
      <c r="C14" s="4">
        <v>857</v>
      </c>
      <c r="D14" s="4">
        <v>724</v>
      </c>
      <c r="E14" s="5">
        <v>0.84480746791131855</v>
      </c>
      <c r="F14" s="4">
        <v>641</v>
      </c>
      <c r="G14" s="5">
        <v>0.74795799299883314</v>
      </c>
      <c r="H14" s="6">
        <v>2.8692415730337077</v>
      </c>
    </row>
    <row r="15" spans="1:8" x14ac:dyDescent="0.25">
      <c r="A15" s="153"/>
      <c r="B15" s="7" t="s">
        <v>95</v>
      </c>
      <c r="C15" s="4">
        <v>874</v>
      </c>
      <c r="D15" s="4">
        <v>744</v>
      </c>
      <c r="E15" s="5">
        <v>0.85125858123569798</v>
      </c>
      <c r="F15" s="4">
        <v>638</v>
      </c>
      <c r="G15" s="5">
        <v>0.72997711670480547</v>
      </c>
      <c r="H15" s="6">
        <v>2.759219380888291</v>
      </c>
    </row>
    <row r="16" spans="1:8" x14ac:dyDescent="0.25">
      <c r="A16" s="154"/>
      <c r="B16" s="53" t="s">
        <v>27</v>
      </c>
      <c r="C16" s="17">
        <f>IFERROR(SUM(C11:C15), "--")</f>
        <v>4290</v>
      </c>
      <c r="D16" s="17">
        <f>IFERROR(SUM(D11:D15), "--")</f>
        <v>3598</v>
      </c>
      <c r="E16" s="101">
        <f>IFERROR(D16/C16, "--" )</f>
        <v>0.83869463869463867</v>
      </c>
      <c r="F16" s="17">
        <f>IFERROR(SUM(F11:F15), "--")</f>
        <v>3056</v>
      </c>
      <c r="G16" s="101">
        <f>IFERROR(F16/C16, "--" )</f>
        <v>0.71235431235431235</v>
      </c>
      <c r="H16" s="102" t="s">
        <v>29</v>
      </c>
    </row>
    <row r="17" spans="1:8" x14ac:dyDescent="0.25">
      <c r="A17" s="149" t="s">
        <v>9</v>
      </c>
      <c r="B17" s="86" t="s">
        <v>91</v>
      </c>
      <c r="C17" s="87">
        <v>382</v>
      </c>
      <c r="D17" s="87">
        <v>315</v>
      </c>
      <c r="E17" s="89">
        <v>0.82460732984293195</v>
      </c>
      <c r="F17" s="87">
        <v>266</v>
      </c>
      <c r="G17" s="89">
        <v>0.69633507853403143</v>
      </c>
      <c r="H17" s="88">
        <v>2.660828025477707</v>
      </c>
    </row>
    <row r="18" spans="1:8" x14ac:dyDescent="0.25">
      <c r="A18" s="150"/>
      <c r="B18" s="86" t="s">
        <v>92</v>
      </c>
      <c r="C18" s="87">
        <v>480</v>
      </c>
      <c r="D18" s="87">
        <v>411</v>
      </c>
      <c r="E18" s="89">
        <v>0.85624999999999996</v>
      </c>
      <c r="F18" s="87">
        <v>325</v>
      </c>
      <c r="G18" s="89">
        <v>0.67708333333333337</v>
      </c>
      <c r="H18" s="88">
        <v>2.4501234567901231</v>
      </c>
    </row>
    <row r="19" spans="1:8" x14ac:dyDescent="0.25">
      <c r="A19" s="150"/>
      <c r="B19" s="86" t="s">
        <v>93</v>
      </c>
      <c r="C19" s="87">
        <v>484</v>
      </c>
      <c r="D19" s="87">
        <v>383</v>
      </c>
      <c r="E19" s="89">
        <v>0.79132231404958675</v>
      </c>
      <c r="F19" s="87">
        <v>299</v>
      </c>
      <c r="G19" s="89">
        <v>0.61776859504132231</v>
      </c>
      <c r="H19" s="88">
        <v>2.462169312169312</v>
      </c>
    </row>
    <row r="20" spans="1:8" x14ac:dyDescent="0.25">
      <c r="A20" s="150"/>
      <c r="B20" s="86" t="s">
        <v>94</v>
      </c>
      <c r="C20" s="87">
        <v>488</v>
      </c>
      <c r="D20" s="87">
        <v>426</v>
      </c>
      <c r="E20" s="89">
        <v>0.87295081967213117</v>
      </c>
      <c r="F20" s="87">
        <v>361</v>
      </c>
      <c r="G20" s="89">
        <v>0.73975409836065575</v>
      </c>
      <c r="H20" s="88">
        <v>2.5821852731591446</v>
      </c>
    </row>
    <row r="21" spans="1:8" x14ac:dyDescent="0.25">
      <c r="A21" s="150"/>
      <c r="B21" s="86" t="s">
        <v>95</v>
      </c>
      <c r="C21" s="87">
        <v>443</v>
      </c>
      <c r="D21" s="87">
        <v>392</v>
      </c>
      <c r="E21" s="89">
        <v>0.88487584650112872</v>
      </c>
      <c r="F21" s="87">
        <v>328</v>
      </c>
      <c r="G21" s="89">
        <v>0.7404063205417607</v>
      </c>
      <c r="H21" s="88">
        <v>2.6241558441558439</v>
      </c>
    </row>
    <row r="22" spans="1:8" x14ac:dyDescent="0.25">
      <c r="A22" s="151"/>
      <c r="B22" s="94" t="s">
        <v>27</v>
      </c>
      <c r="C22" s="106">
        <f>IFERROR(SUM(C17:C21), "--")</f>
        <v>2277</v>
      </c>
      <c r="D22" s="106">
        <f>IFERROR(SUM(D17:D21), "--")</f>
        <v>1927</v>
      </c>
      <c r="E22" s="108">
        <f>IFERROR(D22/C22, "--" )</f>
        <v>0.84628897672375936</v>
      </c>
      <c r="F22" s="106">
        <f>IFERROR(SUM(F17:F21), "--")</f>
        <v>1579</v>
      </c>
      <c r="G22" s="108">
        <f>IFERROR(F22/C22, "--" )</f>
        <v>0.69345630215195431</v>
      </c>
      <c r="H22" s="107" t="s">
        <v>29</v>
      </c>
    </row>
    <row r="23" spans="1:8" s="23" customFormat="1" ht="30" x14ac:dyDescent="0.25">
      <c r="A23" s="48" t="s">
        <v>19</v>
      </c>
      <c r="B23" s="2" t="s">
        <v>1</v>
      </c>
      <c r="C23" s="64" t="s">
        <v>46</v>
      </c>
      <c r="D23" s="64" t="s">
        <v>47</v>
      </c>
      <c r="E23" s="64" t="s">
        <v>44</v>
      </c>
      <c r="F23" s="64" t="s">
        <v>48</v>
      </c>
      <c r="G23" s="64" t="s">
        <v>0</v>
      </c>
      <c r="H23" s="64" t="s">
        <v>45</v>
      </c>
    </row>
    <row r="24" spans="1:8" ht="15" customHeight="1" x14ac:dyDescent="0.25">
      <c r="A24" s="135" t="s">
        <v>56</v>
      </c>
      <c r="B24" s="7" t="s">
        <v>91</v>
      </c>
      <c r="C24" s="4">
        <v>49</v>
      </c>
      <c r="D24" s="4">
        <v>42</v>
      </c>
      <c r="E24" s="5">
        <v>0.8571428571428571</v>
      </c>
      <c r="F24" s="4">
        <v>30</v>
      </c>
      <c r="G24" s="5">
        <v>0.61224489795918369</v>
      </c>
      <c r="H24" s="6">
        <v>2.0975609756097562</v>
      </c>
    </row>
    <row r="25" spans="1:8" x14ac:dyDescent="0.25">
      <c r="A25" s="136"/>
      <c r="B25" s="7" t="s">
        <v>92</v>
      </c>
      <c r="C25" s="4">
        <v>76</v>
      </c>
      <c r="D25" s="4">
        <v>62</v>
      </c>
      <c r="E25" s="5">
        <v>0.81578947368421051</v>
      </c>
      <c r="F25" s="4">
        <v>47</v>
      </c>
      <c r="G25" s="5">
        <v>0.61842105263157898</v>
      </c>
      <c r="H25" s="6">
        <v>2.442622950819672</v>
      </c>
    </row>
    <row r="26" spans="1:8" x14ac:dyDescent="0.25">
      <c r="A26" s="136"/>
      <c r="B26" s="7" t="s">
        <v>93</v>
      </c>
      <c r="C26" s="4">
        <v>76</v>
      </c>
      <c r="D26" s="4">
        <v>64</v>
      </c>
      <c r="E26" s="5">
        <v>0.84210526315789469</v>
      </c>
      <c r="F26" s="4">
        <v>39</v>
      </c>
      <c r="G26" s="5">
        <v>0.51315789473684215</v>
      </c>
      <c r="H26" s="6">
        <v>1.8253968253968254</v>
      </c>
    </row>
    <row r="27" spans="1:8" x14ac:dyDescent="0.25">
      <c r="A27" s="136"/>
      <c r="B27" s="7" t="s">
        <v>94</v>
      </c>
      <c r="C27" s="4">
        <v>77</v>
      </c>
      <c r="D27" s="4">
        <v>56</v>
      </c>
      <c r="E27" s="5">
        <v>0.72727272727272729</v>
      </c>
      <c r="F27" s="4">
        <v>43</v>
      </c>
      <c r="G27" s="5">
        <v>0.55844155844155841</v>
      </c>
      <c r="H27" s="6">
        <v>2.2092592592592593</v>
      </c>
    </row>
    <row r="28" spans="1:8" x14ac:dyDescent="0.25">
      <c r="A28" s="136"/>
      <c r="B28" s="7" t="s">
        <v>95</v>
      </c>
      <c r="C28" s="4">
        <v>73</v>
      </c>
      <c r="D28" s="4">
        <v>57</v>
      </c>
      <c r="E28" s="5">
        <v>0.78082191780821919</v>
      </c>
      <c r="F28" s="4">
        <v>36</v>
      </c>
      <c r="G28" s="5">
        <v>0.49315068493150682</v>
      </c>
      <c r="H28" s="6">
        <v>1.9473684210526316</v>
      </c>
    </row>
    <row r="29" spans="1:8" x14ac:dyDescent="0.25">
      <c r="A29" s="137"/>
      <c r="B29" s="53" t="s">
        <v>27</v>
      </c>
      <c r="C29" s="17">
        <f>IFERROR(SUM(C24:C28), "--")</f>
        <v>351</v>
      </c>
      <c r="D29" s="17">
        <f>IFERROR(SUM(D24:D28), "--")</f>
        <v>281</v>
      </c>
      <c r="E29" s="101">
        <f>IFERROR(D29/C29, "--" )</f>
        <v>0.80056980056980054</v>
      </c>
      <c r="F29" s="17">
        <f>IFERROR(SUM(F24:F28), "--")</f>
        <v>195</v>
      </c>
      <c r="G29" s="101">
        <f>IFERROR(F29/C29, "--" )</f>
        <v>0.55555555555555558</v>
      </c>
      <c r="H29" s="102" t="s">
        <v>29</v>
      </c>
    </row>
    <row r="30" spans="1:8" ht="15" customHeight="1" x14ac:dyDescent="0.25">
      <c r="A30" s="132" t="s">
        <v>55</v>
      </c>
      <c r="B30" s="86" t="s">
        <v>91</v>
      </c>
      <c r="C30" s="87">
        <v>7</v>
      </c>
      <c r="D30" s="87">
        <v>6</v>
      </c>
      <c r="E30" s="89">
        <v>0.8571428571428571</v>
      </c>
      <c r="F30" s="87">
        <v>4</v>
      </c>
      <c r="G30" s="89">
        <v>0.5714285714285714</v>
      </c>
      <c r="H30" s="88">
        <v>2.1666666666666665</v>
      </c>
    </row>
    <row r="31" spans="1:8" x14ac:dyDescent="0.25">
      <c r="A31" s="133"/>
      <c r="B31" s="86" t="s">
        <v>92</v>
      </c>
      <c r="C31" s="87">
        <v>1</v>
      </c>
      <c r="D31" s="87">
        <v>1</v>
      </c>
      <c r="E31" s="89">
        <v>1</v>
      </c>
      <c r="F31" s="87">
        <v>1</v>
      </c>
      <c r="G31" s="89">
        <v>1</v>
      </c>
      <c r="H31" s="88">
        <v>2</v>
      </c>
    </row>
    <row r="32" spans="1:8" x14ac:dyDescent="0.25">
      <c r="A32" s="133"/>
      <c r="B32" s="86" t="s">
        <v>93</v>
      </c>
      <c r="C32" s="87">
        <v>5</v>
      </c>
      <c r="D32" s="87">
        <v>5</v>
      </c>
      <c r="E32" s="89">
        <v>1</v>
      </c>
      <c r="F32" s="87">
        <v>4</v>
      </c>
      <c r="G32" s="89">
        <v>0.8</v>
      </c>
      <c r="H32" s="88">
        <v>2.66</v>
      </c>
    </row>
    <row r="33" spans="1:8" x14ac:dyDescent="0.25">
      <c r="A33" s="133"/>
      <c r="B33" s="86" t="s">
        <v>94</v>
      </c>
      <c r="C33" s="87">
        <v>7</v>
      </c>
      <c r="D33" s="87">
        <v>6</v>
      </c>
      <c r="E33" s="89">
        <v>0.8571428571428571</v>
      </c>
      <c r="F33" s="87">
        <v>5</v>
      </c>
      <c r="G33" s="89">
        <v>0.7142857142857143</v>
      </c>
      <c r="H33" s="88">
        <v>2.6666666666666665</v>
      </c>
    </row>
    <row r="34" spans="1:8" x14ac:dyDescent="0.25">
      <c r="A34" s="133"/>
      <c r="B34" s="86" t="s">
        <v>95</v>
      </c>
      <c r="C34" s="87">
        <v>12</v>
      </c>
      <c r="D34" s="87">
        <v>12</v>
      </c>
      <c r="E34" s="89">
        <v>1</v>
      </c>
      <c r="F34" s="87">
        <v>12</v>
      </c>
      <c r="G34" s="89">
        <v>1</v>
      </c>
      <c r="H34" s="88">
        <v>3.7299999999999995</v>
      </c>
    </row>
    <row r="35" spans="1:8" x14ac:dyDescent="0.25">
      <c r="A35" s="134"/>
      <c r="B35" s="94" t="s">
        <v>27</v>
      </c>
      <c r="C35" s="106">
        <f>IFERROR(SUM(C30:C34), "--")</f>
        <v>32</v>
      </c>
      <c r="D35" s="106">
        <f>IFERROR(SUM(D30:D34), "--")</f>
        <v>30</v>
      </c>
      <c r="E35" s="108">
        <f>IFERROR(D35/C35, "--" )</f>
        <v>0.9375</v>
      </c>
      <c r="F35" s="106">
        <f>IFERROR(SUM(F30:F34), "--")</f>
        <v>26</v>
      </c>
      <c r="G35" s="108">
        <f>IFERROR(F35/C35, "--" )</f>
        <v>0.8125</v>
      </c>
      <c r="H35" s="107" t="s">
        <v>29</v>
      </c>
    </row>
    <row r="36" spans="1:8" x14ac:dyDescent="0.25">
      <c r="A36" s="141" t="s">
        <v>13</v>
      </c>
      <c r="B36" s="7" t="s">
        <v>91</v>
      </c>
      <c r="C36" s="4">
        <v>57</v>
      </c>
      <c r="D36" s="4">
        <v>48</v>
      </c>
      <c r="E36" s="5">
        <v>0.84210526315789469</v>
      </c>
      <c r="F36" s="4">
        <v>43</v>
      </c>
      <c r="G36" s="5">
        <v>0.75438596491228072</v>
      </c>
      <c r="H36" s="6">
        <v>2.7375000000000003</v>
      </c>
    </row>
    <row r="37" spans="1:8" x14ac:dyDescent="0.25">
      <c r="A37" s="142"/>
      <c r="B37" s="7" t="s">
        <v>92</v>
      </c>
      <c r="C37" s="4">
        <v>39</v>
      </c>
      <c r="D37" s="4">
        <v>32</v>
      </c>
      <c r="E37" s="5">
        <v>0.82051282051282048</v>
      </c>
      <c r="F37" s="4">
        <v>27</v>
      </c>
      <c r="G37" s="5">
        <v>0.69230769230769229</v>
      </c>
      <c r="H37" s="6">
        <v>2.7096774193548385</v>
      </c>
    </row>
    <row r="38" spans="1:8" x14ac:dyDescent="0.25">
      <c r="A38" s="142"/>
      <c r="B38" s="7" t="s">
        <v>93</v>
      </c>
      <c r="C38" s="24">
        <v>48</v>
      </c>
      <c r="D38" s="24">
        <v>41</v>
      </c>
      <c r="E38" s="5">
        <v>0.85416666666666663</v>
      </c>
      <c r="F38" s="24">
        <v>37</v>
      </c>
      <c r="G38" s="5">
        <v>0.77083333333333337</v>
      </c>
      <c r="H38" s="21">
        <v>2.9024390243902438</v>
      </c>
    </row>
    <row r="39" spans="1:8" x14ac:dyDescent="0.25">
      <c r="A39" s="142"/>
      <c r="B39" s="7" t="s">
        <v>94</v>
      </c>
      <c r="C39" s="4">
        <v>54</v>
      </c>
      <c r="D39" s="4">
        <v>48</v>
      </c>
      <c r="E39" s="5">
        <v>0.88888888888888884</v>
      </c>
      <c r="F39" s="4">
        <v>44</v>
      </c>
      <c r="G39" s="5">
        <v>0.81481481481481477</v>
      </c>
      <c r="H39" s="6">
        <v>3.0625</v>
      </c>
    </row>
    <row r="40" spans="1:8" x14ac:dyDescent="0.25">
      <c r="A40" s="142"/>
      <c r="B40" s="7" t="s">
        <v>95</v>
      </c>
      <c r="C40" s="4">
        <v>55</v>
      </c>
      <c r="D40" s="4">
        <v>51</v>
      </c>
      <c r="E40" s="5">
        <v>0.92727272727272725</v>
      </c>
      <c r="F40" s="4">
        <v>49</v>
      </c>
      <c r="G40" s="5">
        <v>0.89090909090909087</v>
      </c>
      <c r="H40" s="6">
        <v>2.9921568627450981</v>
      </c>
    </row>
    <row r="41" spans="1:8" x14ac:dyDescent="0.25">
      <c r="A41" s="143"/>
      <c r="B41" s="53" t="s">
        <v>27</v>
      </c>
      <c r="C41" s="17">
        <f>IFERROR(SUM(C36:C40), "--")</f>
        <v>253</v>
      </c>
      <c r="D41" s="17">
        <f>IFERROR(SUM(D36:D40), "--")</f>
        <v>220</v>
      </c>
      <c r="E41" s="101">
        <f>IFERROR(D41/C41, "--" )</f>
        <v>0.86956521739130432</v>
      </c>
      <c r="F41" s="17">
        <f>IFERROR(SUM(F36:F40), "--")</f>
        <v>200</v>
      </c>
      <c r="G41" s="101">
        <f>IFERROR(F41/C41, "--" )</f>
        <v>0.79051383399209485</v>
      </c>
      <c r="H41" s="102" t="s">
        <v>29</v>
      </c>
    </row>
    <row r="42" spans="1:8" x14ac:dyDescent="0.25">
      <c r="A42" s="138" t="s">
        <v>14</v>
      </c>
      <c r="B42" s="86" t="s">
        <v>91</v>
      </c>
      <c r="C42" s="87">
        <v>57</v>
      </c>
      <c r="D42" s="87">
        <v>51</v>
      </c>
      <c r="E42" s="89">
        <v>0.89473684210526316</v>
      </c>
      <c r="F42" s="87">
        <v>46</v>
      </c>
      <c r="G42" s="89">
        <v>0.80701754385964908</v>
      </c>
      <c r="H42" s="88">
        <v>2.784313725490196</v>
      </c>
    </row>
    <row r="43" spans="1:8" x14ac:dyDescent="0.25">
      <c r="A43" s="139"/>
      <c r="B43" s="86" t="s">
        <v>92</v>
      </c>
      <c r="C43" s="87">
        <v>65</v>
      </c>
      <c r="D43" s="87">
        <v>57</v>
      </c>
      <c r="E43" s="89">
        <v>0.87692307692307692</v>
      </c>
      <c r="F43" s="87">
        <v>48</v>
      </c>
      <c r="G43" s="89">
        <v>0.7384615384615385</v>
      </c>
      <c r="H43" s="88">
        <v>2.6719298245614036</v>
      </c>
    </row>
    <row r="44" spans="1:8" x14ac:dyDescent="0.25">
      <c r="A44" s="139"/>
      <c r="B44" s="86" t="s">
        <v>93</v>
      </c>
      <c r="C44" s="87">
        <v>68</v>
      </c>
      <c r="D44" s="87">
        <v>55</v>
      </c>
      <c r="E44" s="89">
        <v>0.80882352941176472</v>
      </c>
      <c r="F44" s="87">
        <v>40</v>
      </c>
      <c r="G44" s="89">
        <v>0.58823529411764708</v>
      </c>
      <c r="H44" s="88">
        <v>2.4127272727272722</v>
      </c>
    </row>
    <row r="45" spans="1:8" x14ac:dyDescent="0.25">
      <c r="A45" s="139"/>
      <c r="B45" s="86" t="s">
        <v>94</v>
      </c>
      <c r="C45" s="87">
        <v>61</v>
      </c>
      <c r="D45" s="87">
        <v>56</v>
      </c>
      <c r="E45" s="89">
        <v>0.91803278688524592</v>
      </c>
      <c r="F45" s="87">
        <v>53</v>
      </c>
      <c r="G45" s="89">
        <v>0.86885245901639341</v>
      </c>
      <c r="H45" s="88">
        <v>3.0589285714285714</v>
      </c>
    </row>
    <row r="46" spans="1:8" x14ac:dyDescent="0.25">
      <c r="A46" s="139"/>
      <c r="B46" s="86" t="s">
        <v>95</v>
      </c>
      <c r="C46" s="87">
        <v>55</v>
      </c>
      <c r="D46" s="87">
        <v>48</v>
      </c>
      <c r="E46" s="89">
        <v>0.87272727272727268</v>
      </c>
      <c r="F46" s="87">
        <v>45</v>
      </c>
      <c r="G46" s="89">
        <v>0.81818181818181823</v>
      </c>
      <c r="H46" s="88">
        <v>2.9583333333333335</v>
      </c>
    </row>
    <row r="47" spans="1:8" x14ac:dyDescent="0.25">
      <c r="A47" s="140"/>
      <c r="B47" s="94" t="s">
        <v>27</v>
      </c>
      <c r="C47" s="106">
        <f>IFERROR(SUM(C42:C46), "--")</f>
        <v>306</v>
      </c>
      <c r="D47" s="106">
        <f>IFERROR(SUM(D42:D46), "--")</f>
        <v>267</v>
      </c>
      <c r="E47" s="108">
        <f>IFERROR(D47/C47, "--" )</f>
        <v>0.87254901960784315</v>
      </c>
      <c r="F47" s="106">
        <f>IFERROR(SUM(F42:F46), "--")</f>
        <v>232</v>
      </c>
      <c r="G47" s="108">
        <f>IFERROR(F47/C47, "--" )</f>
        <v>0.75816993464052285</v>
      </c>
      <c r="H47" s="107" t="s">
        <v>29</v>
      </c>
    </row>
    <row r="48" spans="1:8" x14ac:dyDescent="0.25">
      <c r="A48" s="141" t="s">
        <v>87</v>
      </c>
      <c r="B48" s="7" t="s">
        <v>91</v>
      </c>
      <c r="C48" s="4">
        <v>418</v>
      </c>
      <c r="D48" s="4">
        <v>337</v>
      </c>
      <c r="E48" s="5">
        <v>0.80622009569377995</v>
      </c>
      <c r="F48" s="4">
        <v>277</v>
      </c>
      <c r="G48" s="5">
        <v>0.66267942583732053</v>
      </c>
      <c r="H48" s="6">
        <v>2.549404761904762</v>
      </c>
    </row>
    <row r="49" spans="1:8" x14ac:dyDescent="0.25">
      <c r="A49" s="142"/>
      <c r="B49" s="7" t="s">
        <v>92</v>
      </c>
      <c r="C49" s="4">
        <v>516</v>
      </c>
      <c r="D49" s="4">
        <v>428</v>
      </c>
      <c r="E49" s="5">
        <v>0.8294573643410853</v>
      </c>
      <c r="F49" s="4">
        <v>329</v>
      </c>
      <c r="G49" s="5">
        <v>0.63759689922480622</v>
      </c>
      <c r="H49" s="6">
        <v>2.3233644859813083</v>
      </c>
    </row>
    <row r="50" spans="1:8" x14ac:dyDescent="0.25">
      <c r="A50" s="142"/>
      <c r="B50" s="7" t="s">
        <v>93</v>
      </c>
      <c r="C50" s="4">
        <v>497</v>
      </c>
      <c r="D50" s="4">
        <v>400</v>
      </c>
      <c r="E50" s="5">
        <v>0.8048289738430584</v>
      </c>
      <c r="F50" s="4">
        <v>299</v>
      </c>
      <c r="G50" s="5">
        <v>0.60160965794768617</v>
      </c>
      <c r="H50" s="6">
        <v>2.3290000000000002</v>
      </c>
    </row>
    <row r="51" spans="1:8" x14ac:dyDescent="0.25">
      <c r="A51" s="142"/>
      <c r="B51" s="7" t="s">
        <v>94</v>
      </c>
      <c r="C51" s="4">
        <v>496</v>
      </c>
      <c r="D51" s="4">
        <v>405</v>
      </c>
      <c r="E51" s="5">
        <v>0.81653225806451613</v>
      </c>
      <c r="F51" s="4">
        <v>332</v>
      </c>
      <c r="G51" s="5">
        <v>0.66935483870967738</v>
      </c>
      <c r="H51" s="6">
        <v>2.5502487562189056</v>
      </c>
    </row>
    <row r="52" spans="1:8" x14ac:dyDescent="0.25">
      <c r="A52" s="142"/>
      <c r="B52" s="7" t="s">
        <v>95</v>
      </c>
      <c r="C52" s="4">
        <v>517</v>
      </c>
      <c r="D52" s="4">
        <v>441</v>
      </c>
      <c r="E52" s="5">
        <v>0.85299806576402326</v>
      </c>
      <c r="F52" s="4">
        <v>363</v>
      </c>
      <c r="G52" s="5">
        <v>0.7021276595744681</v>
      </c>
      <c r="H52" s="6">
        <v>2.5610478359908888</v>
      </c>
    </row>
    <row r="53" spans="1:8" x14ac:dyDescent="0.25">
      <c r="A53" s="143"/>
      <c r="B53" s="53" t="s">
        <v>27</v>
      </c>
      <c r="C53" s="17">
        <f>IFERROR(SUM(C48:C52), "--")</f>
        <v>2444</v>
      </c>
      <c r="D53" s="17">
        <f>IFERROR(SUM(D48:D52), "--")</f>
        <v>2011</v>
      </c>
      <c r="E53" s="101">
        <f>IFERROR(D53/C53, "--" )</f>
        <v>0.82283142389525366</v>
      </c>
      <c r="F53" s="17">
        <f>IFERROR(SUM(F48:F52), "--")</f>
        <v>1600</v>
      </c>
      <c r="G53" s="101">
        <f>IFERROR(F53/C53, "--" )</f>
        <v>0.65466448445171854</v>
      </c>
      <c r="H53" s="102" t="s">
        <v>29</v>
      </c>
    </row>
    <row r="54" spans="1:8" x14ac:dyDescent="0.25">
      <c r="A54" s="138" t="s">
        <v>15</v>
      </c>
      <c r="B54" s="86" t="s">
        <v>91</v>
      </c>
      <c r="C54" s="87">
        <v>1</v>
      </c>
      <c r="D54" s="87">
        <v>1</v>
      </c>
      <c r="E54" s="89">
        <v>1</v>
      </c>
      <c r="F54" s="87">
        <v>1</v>
      </c>
      <c r="G54" s="89">
        <v>1</v>
      </c>
      <c r="H54" s="88">
        <v>3</v>
      </c>
    </row>
    <row r="55" spans="1:8" x14ac:dyDescent="0.25">
      <c r="A55" s="139"/>
      <c r="B55" s="86" t="s">
        <v>92</v>
      </c>
      <c r="C55" s="87">
        <v>4</v>
      </c>
      <c r="D55" s="87">
        <v>4</v>
      </c>
      <c r="E55" s="89">
        <v>1</v>
      </c>
      <c r="F55" s="87">
        <v>3</v>
      </c>
      <c r="G55" s="89">
        <v>0.75</v>
      </c>
      <c r="H55" s="88">
        <v>1.5</v>
      </c>
    </row>
    <row r="56" spans="1:8" x14ac:dyDescent="0.25">
      <c r="A56" s="139"/>
      <c r="B56" s="86" t="s">
        <v>93</v>
      </c>
      <c r="C56" s="87">
        <v>9</v>
      </c>
      <c r="D56" s="87">
        <v>8</v>
      </c>
      <c r="E56" s="89">
        <v>0.88888888888888884</v>
      </c>
      <c r="F56" s="87">
        <v>5</v>
      </c>
      <c r="G56" s="89">
        <v>0.55555555555555558</v>
      </c>
      <c r="H56" s="88">
        <v>2</v>
      </c>
    </row>
    <row r="57" spans="1:8" x14ac:dyDescent="0.25">
      <c r="A57" s="139"/>
      <c r="B57" s="86" t="s">
        <v>94</v>
      </c>
      <c r="C57" s="87">
        <v>3</v>
      </c>
      <c r="D57" s="87">
        <v>3</v>
      </c>
      <c r="E57" s="89">
        <v>1</v>
      </c>
      <c r="F57" s="87">
        <v>1</v>
      </c>
      <c r="G57" s="89">
        <v>0.33333333333333331</v>
      </c>
      <c r="H57" s="88">
        <v>1.6666666666666667</v>
      </c>
    </row>
    <row r="58" spans="1:8" x14ac:dyDescent="0.25">
      <c r="A58" s="139"/>
      <c r="B58" s="86" t="s">
        <v>95</v>
      </c>
      <c r="C58" s="87">
        <v>4</v>
      </c>
      <c r="D58" s="87">
        <v>4</v>
      </c>
      <c r="E58" s="89">
        <v>1</v>
      </c>
      <c r="F58" s="87">
        <v>4</v>
      </c>
      <c r="G58" s="89">
        <v>1</v>
      </c>
      <c r="H58" s="88">
        <v>2.5</v>
      </c>
    </row>
    <row r="59" spans="1:8" x14ac:dyDescent="0.25">
      <c r="A59" s="140"/>
      <c r="B59" s="94" t="s">
        <v>27</v>
      </c>
      <c r="C59" s="106">
        <f>IFERROR(SUM(C54:C58), "--")</f>
        <v>21</v>
      </c>
      <c r="D59" s="106">
        <f>IFERROR(SUM(D54:D58), "--")</f>
        <v>20</v>
      </c>
      <c r="E59" s="108">
        <f>IFERROR(D59/C59, "--" )</f>
        <v>0.95238095238095233</v>
      </c>
      <c r="F59" s="106">
        <f>IFERROR(SUM(F54:F58), "--")</f>
        <v>14</v>
      </c>
      <c r="G59" s="108">
        <f>IFERROR(F59/C59, "--" )</f>
        <v>0.66666666666666663</v>
      </c>
      <c r="H59" s="107" t="s">
        <v>29</v>
      </c>
    </row>
    <row r="60" spans="1:8" x14ac:dyDescent="0.25">
      <c r="A60" s="135" t="s">
        <v>53</v>
      </c>
      <c r="B60" s="7" t="s">
        <v>91</v>
      </c>
      <c r="C60" s="4">
        <v>431</v>
      </c>
      <c r="D60" s="4">
        <v>367</v>
      </c>
      <c r="E60" s="5">
        <v>0.85150812064965198</v>
      </c>
      <c r="F60" s="4">
        <v>319</v>
      </c>
      <c r="G60" s="5">
        <v>0.74013921113689096</v>
      </c>
      <c r="H60" s="6">
        <v>2.9449315068493154</v>
      </c>
    </row>
    <row r="61" spans="1:8" x14ac:dyDescent="0.25">
      <c r="A61" s="136"/>
      <c r="B61" s="7" t="s">
        <v>92</v>
      </c>
      <c r="C61" s="4">
        <v>607</v>
      </c>
      <c r="D61" s="4">
        <v>536</v>
      </c>
      <c r="E61" s="5">
        <v>0.88303130148270181</v>
      </c>
      <c r="F61" s="4">
        <v>467</v>
      </c>
      <c r="G61" s="5">
        <v>0.7693574958813838</v>
      </c>
      <c r="H61" s="6">
        <v>2.7852551984877123</v>
      </c>
    </row>
    <row r="62" spans="1:8" x14ac:dyDescent="0.25">
      <c r="A62" s="136"/>
      <c r="B62" s="7" t="s">
        <v>93</v>
      </c>
      <c r="C62" s="4">
        <v>542</v>
      </c>
      <c r="D62" s="4">
        <v>439</v>
      </c>
      <c r="E62" s="5">
        <v>0.80996309963099633</v>
      </c>
      <c r="F62" s="4">
        <v>377</v>
      </c>
      <c r="G62" s="5">
        <v>0.69557195571955721</v>
      </c>
      <c r="H62" s="6">
        <v>2.768591224018476</v>
      </c>
    </row>
    <row r="63" spans="1:8" x14ac:dyDescent="0.25">
      <c r="A63" s="136"/>
      <c r="B63" s="7" t="s">
        <v>94</v>
      </c>
      <c r="C63" s="4">
        <v>561</v>
      </c>
      <c r="D63" s="4">
        <v>498</v>
      </c>
      <c r="E63" s="5">
        <v>0.88770053475935828</v>
      </c>
      <c r="F63" s="4">
        <v>451</v>
      </c>
      <c r="G63" s="5">
        <v>0.80392156862745101</v>
      </c>
      <c r="H63" s="6">
        <v>2.9162217659137575</v>
      </c>
    </row>
    <row r="64" spans="1:8" x14ac:dyDescent="0.25">
      <c r="A64" s="136"/>
      <c r="B64" s="7" t="s">
        <v>95</v>
      </c>
      <c r="C64" s="4">
        <v>499</v>
      </c>
      <c r="D64" s="4">
        <v>439</v>
      </c>
      <c r="E64" s="5">
        <v>0.87975951903807614</v>
      </c>
      <c r="F64" s="4">
        <v>389</v>
      </c>
      <c r="G64" s="5">
        <v>0.77955911823647295</v>
      </c>
      <c r="H64" s="6">
        <v>2.887816091954023</v>
      </c>
    </row>
    <row r="65" spans="1:8" x14ac:dyDescent="0.25">
      <c r="A65" s="137"/>
      <c r="B65" s="53" t="s">
        <v>27</v>
      </c>
      <c r="C65" s="17">
        <f>IFERROR(SUM(C60:C64), "--")</f>
        <v>2640</v>
      </c>
      <c r="D65" s="17">
        <f>IFERROR(SUM(D60:D64), "--")</f>
        <v>2279</v>
      </c>
      <c r="E65" s="101">
        <f>IFERROR(D65/C65, "--" )</f>
        <v>0.86325757575757578</v>
      </c>
      <c r="F65" s="17">
        <f>IFERROR(SUM(F60:F64), "--")</f>
        <v>2003</v>
      </c>
      <c r="G65" s="101">
        <f>IFERROR(F65/C65, "--" )</f>
        <v>0.75871212121212117</v>
      </c>
      <c r="H65" s="102" t="s">
        <v>29</v>
      </c>
    </row>
    <row r="66" spans="1:8" ht="15" customHeight="1" x14ac:dyDescent="0.25">
      <c r="A66" s="132" t="s">
        <v>57</v>
      </c>
      <c r="B66" s="86" t="s">
        <v>91</v>
      </c>
      <c r="C66" s="87">
        <v>99</v>
      </c>
      <c r="D66" s="87">
        <v>77</v>
      </c>
      <c r="E66" s="89">
        <v>0.77777777777777779</v>
      </c>
      <c r="F66" s="87">
        <v>68</v>
      </c>
      <c r="G66" s="89">
        <v>0.68686868686868685</v>
      </c>
      <c r="H66" s="88">
        <v>2.8870129870129873</v>
      </c>
    </row>
    <row r="67" spans="1:8" x14ac:dyDescent="0.25">
      <c r="A67" s="133"/>
      <c r="B67" s="86" t="s">
        <v>92</v>
      </c>
      <c r="C67" s="87">
        <v>112</v>
      </c>
      <c r="D67" s="87">
        <v>93</v>
      </c>
      <c r="E67" s="89">
        <v>0.8303571428571429</v>
      </c>
      <c r="F67" s="87">
        <v>74</v>
      </c>
      <c r="G67" s="89">
        <v>0.6607142857142857</v>
      </c>
      <c r="H67" s="88">
        <v>2.5793478260869565</v>
      </c>
    </row>
    <row r="68" spans="1:8" x14ac:dyDescent="0.25">
      <c r="A68" s="133"/>
      <c r="B68" s="86" t="s">
        <v>93</v>
      </c>
      <c r="C68" s="87">
        <v>114</v>
      </c>
      <c r="D68" s="87">
        <v>81</v>
      </c>
      <c r="E68" s="89">
        <v>0.71052631578947367</v>
      </c>
      <c r="F68" s="87">
        <v>75</v>
      </c>
      <c r="G68" s="89">
        <v>0.65789473684210531</v>
      </c>
      <c r="H68" s="88">
        <v>3.0246913580246915</v>
      </c>
    </row>
    <row r="69" spans="1:8" x14ac:dyDescent="0.25">
      <c r="A69" s="133"/>
      <c r="B69" s="86" t="s">
        <v>94</v>
      </c>
      <c r="C69" s="87">
        <v>97</v>
      </c>
      <c r="D69" s="87">
        <v>86</v>
      </c>
      <c r="E69" s="89">
        <v>0.88659793814432986</v>
      </c>
      <c r="F69" s="87">
        <v>79</v>
      </c>
      <c r="G69" s="89">
        <v>0.81443298969072164</v>
      </c>
      <c r="H69" s="88">
        <v>2.8670588235294119</v>
      </c>
    </row>
    <row r="70" spans="1:8" x14ac:dyDescent="0.25">
      <c r="A70" s="133"/>
      <c r="B70" s="86" t="s">
        <v>95</v>
      </c>
      <c r="C70" s="87">
        <v>111</v>
      </c>
      <c r="D70" s="87">
        <v>93</v>
      </c>
      <c r="E70" s="89">
        <v>0.83783783783783783</v>
      </c>
      <c r="F70" s="87">
        <v>74</v>
      </c>
      <c r="G70" s="89">
        <v>0.66666666666666663</v>
      </c>
      <c r="H70" s="88">
        <v>2.6129032258064515</v>
      </c>
    </row>
    <row r="71" spans="1:8" x14ac:dyDescent="0.25">
      <c r="A71" s="134"/>
      <c r="B71" s="94" t="s">
        <v>27</v>
      </c>
      <c r="C71" s="106">
        <f>IFERROR(SUM(C66:C70), "--")</f>
        <v>533</v>
      </c>
      <c r="D71" s="106">
        <f>IFERROR(SUM(D66:D70), "--")</f>
        <v>430</v>
      </c>
      <c r="E71" s="108">
        <f>IFERROR(D71/C71, "--" )</f>
        <v>0.80675422138836772</v>
      </c>
      <c r="F71" s="106">
        <f>IFERROR(SUM(F66:F70), "--")</f>
        <v>370</v>
      </c>
      <c r="G71" s="108">
        <f>IFERROR(F71/C71, "--" )</f>
        <v>0.69418386491557227</v>
      </c>
      <c r="H71" s="107" t="s">
        <v>29</v>
      </c>
    </row>
    <row r="72" spans="1:8" ht="15" customHeight="1" x14ac:dyDescent="0.25">
      <c r="A72" s="131" t="s">
        <v>54</v>
      </c>
      <c r="B72" s="7" t="s">
        <v>91</v>
      </c>
      <c r="C72" s="4">
        <v>14</v>
      </c>
      <c r="D72" s="4">
        <v>10</v>
      </c>
      <c r="E72" s="5">
        <v>0.7142857142857143</v>
      </c>
      <c r="F72" s="4">
        <v>10</v>
      </c>
      <c r="G72" s="5">
        <v>0.7142857142857143</v>
      </c>
      <c r="H72" s="6">
        <v>3.4</v>
      </c>
    </row>
    <row r="73" spans="1:8" x14ac:dyDescent="0.25">
      <c r="A73" s="131"/>
      <c r="B73" s="7" t="s">
        <v>92</v>
      </c>
      <c r="C73" s="4">
        <v>7</v>
      </c>
      <c r="D73" s="4">
        <v>6</v>
      </c>
      <c r="E73" s="5">
        <v>0.8571428571428571</v>
      </c>
      <c r="F73" s="4">
        <v>5</v>
      </c>
      <c r="G73" s="5">
        <v>0.7142857142857143</v>
      </c>
      <c r="H73" s="6">
        <v>2.8333333333333335</v>
      </c>
    </row>
    <row r="74" spans="1:8" x14ac:dyDescent="0.25">
      <c r="A74" s="131"/>
      <c r="B74" s="7" t="s">
        <v>93</v>
      </c>
      <c r="C74" s="4">
        <v>10</v>
      </c>
      <c r="D74" s="4">
        <v>10</v>
      </c>
      <c r="E74" s="5">
        <v>1</v>
      </c>
      <c r="F74" s="4">
        <v>9</v>
      </c>
      <c r="G74" s="5">
        <v>0.9</v>
      </c>
      <c r="H74" s="6">
        <v>3</v>
      </c>
    </row>
    <row r="75" spans="1:8" x14ac:dyDescent="0.25">
      <c r="A75" s="131"/>
      <c r="B75" s="7" t="s">
        <v>94</v>
      </c>
      <c r="C75" s="4">
        <v>5</v>
      </c>
      <c r="D75" s="4">
        <v>5</v>
      </c>
      <c r="E75" s="5">
        <v>1</v>
      </c>
      <c r="F75" s="4">
        <v>5</v>
      </c>
      <c r="G75" s="5">
        <v>1</v>
      </c>
      <c r="H75" s="6">
        <v>2.6</v>
      </c>
    </row>
    <row r="76" spans="1:8" x14ac:dyDescent="0.25">
      <c r="A76" s="131"/>
      <c r="B76" s="7" t="s">
        <v>95</v>
      </c>
      <c r="C76" s="4">
        <v>6</v>
      </c>
      <c r="D76" s="4">
        <v>6</v>
      </c>
      <c r="E76" s="5">
        <v>1</v>
      </c>
      <c r="F76" s="4">
        <v>6</v>
      </c>
      <c r="G76" s="5">
        <v>1</v>
      </c>
      <c r="H76" s="6">
        <v>3.5</v>
      </c>
    </row>
    <row r="77" spans="1:8" x14ac:dyDescent="0.25">
      <c r="A77" s="131"/>
      <c r="B77" s="53" t="s">
        <v>27</v>
      </c>
      <c r="C77" s="17">
        <f>IFERROR(SUM(C72:C76), "--")</f>
        <v>42</v>
      </c>
      <c r="D77" s="17">
        <f>IFERROR(SUM(D72:D76), "--")</f>
        <v>37</v>
      </c>
      <c r="E77" s="101">
        <f>IFERROR(D77/C77, "--" )</f>
        <v>0.88095238095238093</v>
      </c>
      <c r="F77" s="17">
        <f>IFERROR(SUM(F72:F76), "--")</f>
        <v>35</v>
      </c>
      <c r="G77" s="101">
        <f>IFERROR(F77/C77, "--" )</f>
        <v>0.83333333333333337</v>
      </c>
      <c r="H77" s="102"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89"/>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44" t="s">
        <v>100</v>
      </c>
      <c r="B1" s="144"/>
      <c r="C1" s="144"/>
      <c r="D1" s="144"/>
      <c r="E1" s="144"/>
      <c r="F1" s="144"/>
      <c r="G1" s="144"/>
      <c r="H1" s="144"/>
      <c r="I1" s="13"/>
      <c r="J1" s="12"/>
      <c r="K1" s="12"/>
      <c r="L1" s="12"/>
    </row>
    <row r="2" spans="1:12" x14ac:dyDescent="0.25">
      <c r="A2" s="144"/>
      <c r="B2" s="144"/>
      <c r="C2" s="144"/>
      <c r="D2" s="144"/>
      <c r="E2" s="144"/>
      <c r="F2" s="144"/>
      <c r="G2" s="144"/>
      <c r="H2" s="144"/>
      <c r="I2" s="13"/>
      <c r="J2" s="13"/>
      <c r="K2" s="13"/>
      <c r="L2" s="13"/>
    </row>
    <row r="3" spans="1:12" s="23" customFormat="1" ht="30" x14ac:dyDescent="0.25">
      <c r="A3" s="54" t="s">
        <v>41</v>
      </c>
      <c r="B3" s="2" t="s">
        <v>1</v>
      </c>
      <c r="C3" s="64" t="s">
        <v>46</v>
      </c>
      <c r="D3" s="64" t="s">
        <v>47</v>
      </c>
      <c r="E3" s="64" t="s">
        <v>44</v>
      </c>
      <c r="F3" s="64" t="s">
        <v>48</v>
      </c>
      <c r="G3" s="64" t="s">
        <v>0</v>
      </c>
      <c r="H3" s="64" t="s">
        <v>45</v>
      </c>
      <c r="I3" s="55"/>
      <c r="J3" s="55"/>
      <c r="K3" s="55"/>
      <c r="L3" s="55"/>
    </row>
    <row r="4" spans="1:12" x14ac:dyDescent="0.25">
      <c r="A4" s="162" t="s">
        <v>98</v>
      </c>
      <c r="B4" s="7" t="s">
        <v>91</v>
      </c>
      <c r="C4" s="4">
        <v>1133</v>
      </c>
      <c r="D4" s="4">
        <v>939</v>
      </c>
      <c r="E4" s="15">
        <v>0.82877316857899386</v>
      </c>
      <c r="F4" s="4">
        <v>798</v>
      </c>
      <c r="G4" s="15">
        <v>0.70432480141218001</v>
      </c>
      <c r="H4" s="14" t="s">
        <v>29</v>
      </c>
      <c r="I4" s="19"/>
      <c r="J4" s="19"/>
      <c r="K4" s="13"/>
      <c r="L4" s="13"/>
    </row>
    <row r="5" spans="1:12" x14ac:dyDescent="0.25">
      <c r="A5" s="163"/>
      <c r="B5" s="7" t="s">
        <v>92</v>
      </c>
      <c r="C5" s="4">
        <v>1427</v>
      </c>
      <c r="D5" s="4">
        <v>1219</v>
      </c>
      <c r="E5" s="5">
        <v>0.85423966362999304</v>
      </c>
      <c r="F5" s="4">
        <v>1001</v>
      </c>
      <c r="G5" s="5">
        <v>0.70147161878065878</v>
      </c>
      <c r="H5" s="6" t="s">
        <v>29</v>
      </c>
      <c r="I5" s="19"/>
      <c r="J5" s="19"/>
      <c r="K5" s="13"/>
      <c r="L5" s="13"/>
    </row>
    <row r="6" spans="1:12" x14ac:dyDescent="0.25">
      <c r="A6" s="163"/>
      <c r="B6" s="7" t="s">
        <v>93</v>
      </c>
      <c r="C6" s="4">
        <v>1369</v>
      </c>
      <c r="D6" s="4">
        <v>1103</v>
      </c>
      <c r="E6" s="5">
        <v>0.80569758948137327</v>
      </c>
      <c r="F6" s="4">
        <v>885</v>
      </c>
      <c r="G6" s="5">
        <v>0.6464572680788897</v>
      </c>
      <c r="H6" s="6" t="s">
        <v>29</v>
      </c>
      <c r="I6" s="19"/>
      <c r="J6" s="19"/>
      <c r="K6" s="13"/>
      <c r="L6" s="13"/>
    </row>
    <row r="7" spans="1:12" x14ac:dyDescent="0.25">
      <c r="A7" s="163"/>
      <c r="B7" s="7" t="s">
        <v>94</v>
      </c>
      <c r="C7" s="4">
        <v>1361</v>
      </c>
      <c r="D7" s="4">
        <v>1163</v>
      </c>
      <c r="E7" s="5">
        <v>0.85451873622336516</v>
      </c>
      <c r="F7" s="4">
        <v>1013</v>
      </c>
      <c r="G7" s="5">
        <v>0.74430565760470246</v>
      </c>
      <c r="H7" s="6" t="s">
        <v>29</v>
      </c>
      <c r="I7" s="19"/>
      <c r="J7" s="19"/>
      <c r="K7" s="13"/>
      <c r="L7" s="13"/>
    </row>
    <row r="8" spans="1:12" x14ac:dyDescent="0.25">
      <c r="A8" s="163"/>
      <c r="B8" s="7" t="s">
        <v>95</v>
      </c>
      <c r="C8" s="4">
        <v>1332</v>
      </c>
      <c r="D8" s="4">
        <v>1151</v>
      </c>
      <c r="E8" s="5">
        <v>0.8641141141141141</v>
      </c>
      <c r="F8" s="4">
        <v>978</v>
      </c>
      <c r="G8" s="5">
        <v>0.73423423423423428</v>
      </c>
      <c r="H8" s="6" t="s">
        <v>29</v>
      </c>
      <c r="I8" s="19"/>
      <c r="J8" s="19"/>
      <c r="K8" s="13"/>
      <c r="L8" s="13"/>
    </row>
    <row r="9" spans="1:12" x14ac:dyDescent="0.25">
      <c r="A9" s="164"/>
      <c r="B9" s="53" t="s">
        <v>27</v>
      </c>
      <c r="C9" s="17">
        <f>IFERROR(SUM(C4:C8), "--")</f>
        <v>6622</v>
      </c>
      <c r="D9" s="17">
        <f>IFERROR(SUM(D4:D8), "--")</f>
        <v>5575</v>
      </c>
      <c r="E9" s="101">
        <f>IFERROR(D9/C9, "--" )</f>
        <v>0.84189066747206287</v>
      </c>
      <c r="F9" s="17">
        <f>IFERROR(SUM(F4:F8), "--")</f>
        <v>4675</v>
      </c>
      <c r="G9" s="101">
        <f>IFERROR(F9/C9, "--" )</f>
        <v>0.70598006644518274</v>
      </c>
      <c r="H9" s="102" t="s">
        <v>29</v>
      </c>
      <c r="I9" s="19"/>
      <c r="J9" s="19"/>
      <c r="K9" s="13"/>
      <c r="L9" s="13"/>
    </row>
    <row r="10" spans="1:12" x14ac:dyDescent="0.25">
      <c r="A10" s="109"/>
    </row>
    <row r="11" spans="1:12" s="23" customFormat="1" ht="30" x14ac:dyDescent="0.25">
      <c r="A11" s="84" t="s">
        <v>40</v>
      </c>
      <c r="B11" s="2" t="s">
        <v>1</v>
      </c>
      <c r="C11" s="64" t="s">
        <v>46</v>
      </c>
      <c r="D11" s="64" t="s">
        <v>47</v>
      </c>
      <c r="E11" s="64" t="s">
        <v>44</v>
      </c>
      <c r="F11" s="64" t="s">
        <v>48</v>
      </c>
      <c r="G11" s="64" t="s">
        <v>0</v>
      </c>
      <c r="H11" s="64" t="s">
        <v>45</v>
      </c>
      <c r="I11" s="56"/>
    </row>
    <row r="12" spans="1:12" ht="15" customHeight="1" x14ac:dyDescent="0.25">
      <c r="A12" s="159" t="s">
        <v>104</v>
      </c>
      <c r="B12" s="7" t="s">
        <v>91</v>
      </c>
      <c r="C12" s="4">
        <v>42</v>
      </c>
      <c r="D12" s="4">
        <v>34</v>
      </c>
      <c r="E12" s="5">
        <v>0.80952380952380953</v>
      </c>
      <c r="F12" s="4">
        <v>33</v>
      </c>
      <c r="G12" s="5">
        <v>0.7857142857142857</v>
      </c>
      <c r="H12" s="6">
        <v>2.9705882352941178</v>
      </c>
    </row>
    <row r="13" spans="1:12" x14ac:dyDescent="0.25">
      <c r="A13" s="160"/>
      <c r="B13" s="7" t="s">
        <v>92</v>
      </c>
      <c r="C13" s="112" t="s">
        <v>29</v>
      </c>
      <c r="D13" s="112" t="s">
        <v>29</v>
      </c>
      <c r="E13" s="113" t="s">
        <v>29</v>
      </c>
      <c r="F13" s="112" t="s">
        <v>29</v>
      </c>
      <c r="G13" s="113" t="s">
        <v>29</v>
      </c>
      <c r="H13" s="114" t="s">
        <v>29</v>
      </c>
      <c r="I13" s="57"/>
    </row>
    <row r="14" spans="1:12" x14ac:dyDescent="0.25">
      <c r="A14" s="160"/>
      <c r="B14" s="7" t="s">
        <v>93</v>
      </c>
      <c r="C14" s="112" t="s">
        <v>29</v>
      </c>
      <c r="D14" s="112" t="s">
        <v>29</v>
      </c>
      <c r="E14" s="113" t="s">
        <v>29</v>
      </c>
      <c r="F14" s="112" t="s">
        <v>29</v>
      </c>
      <c r="G14" s="113" t="s">
        <v>29</v>
      </c>
      <c r="H14" s="114" t="s">
        <v>29</v>
      </c>
      <c r="I14" s="57"/>
    </row>
    <row r="15" spans="1:12" x14ac:dyDescent="0.25">
      <c r="A15" s="160"/>
      <c r="B15" s="7" t="s">
        <v>94</v>
      </c>
      <c r="C15" s="112" t="s">
        <v>29</v>
      </c>
      <c r="D15" s="112" t="s">
        <v>29</v>
      </c>
      <c r="E15" s="113" t="s">
        <v>29</v>
      </c>
      <c r="F15" s="112" t="s">
        <v>29</v>
      </c>
      <c r="G15" s="113" t="s">
        <v>29</v>
      </c>
      <c r="H15" s="114" t="s">
        <v>29</v>
      </c>
      <c r="I15" s="57"/>
    </row>
    <row r="16" spans="1:12" x14ac:dyDescent="0.25">
      <c r="A16" s="160"/>
      <c r="B16" s="7" t="s">
        <v>95</v>
      </c>
      <c r="C16" s="112" t="s">
        <v>29</v>
      </c>
      <c r="D16" s="112" t="s">
        <v>29</v>
      </c>
      <c r="E16" s="113" t="s">
        <v>29</v>
      </c>
      <c r="F16" s="112" t="s">
        <v>29</v>
      </c>
      <c r="G16" s="113" t="s">
        <v>29</v>
      </c>
      <c r="H16" s="114" t="s">
        <v>29</v>
      </c>
      <c r="I16" s="57"/>
    </row>
    <row r="17" spans="1:9" x14ac:dyDescent="0.25">
      <c r="A17" s="161"/>
      <c r="B17" s="53" t="s">
        <v>27</v>
      </c>
      <c r="C17" s="17">
        <f>IFERROR(SUM(C12:C16), "--")</f>
        <v>42</v>
      </c>
      <c r="D17" s="17">
        <f>IFERROR(SUM(D12:D16), "--")</f>
        <v>34</v>
      </c>
      <c r="E17" s="101">
        <f>IFERROR(D17/C17, "--" )</f>
        <v>0.80952380952380953</v>
      </c>
      <c r="F17" s="17">
        <f>IFERROR(SUM(F12:F16), "--")</f>
        <v>33</v>
      </c>
      <c r="G17" s="101">
        <f>IFERROR(F17/C17, "--" )</f>
        <v>0.7857142857142857</v>
      </c>
      <c r="H17" s="102" t="s">
        <v>29</v>
      </c>
      <c r="I17" s="57"/>
    </row>
    <row r="18" spans="1:9" ht="15" customHeight="1" x14ac:dyDescent="0.25">
      <c r="A18" s="156" t="s">
        <v>105</v>
      </c>
      <c r="B18" s="86" t="s">
        <v>91</v>
      </c>
      <c r="C18" s="87">
        <v>31</v>
      </c>
      <c r="D18" s="87">
        <v>25</v>
      </c>
      <c r="E18" s="89">
        <v>0.80645161290322576</v>
      </c>
      <c r="F18" s="87">
        <v>19</v>
      </c>
      <c r="G18" s="89">
        <v>0.61290322580645162</v>
      </c>
      <c r="H18" s="88">
        <v>2.75</v>
      </c>
    </row>
    <row r="19" spans="1:9" x14ac:dyDescent="0.25">
      <c r="A19" s="157"/>
      <c r="B19" s="86" t="s">
        <v>92</v>
      </c>
      <c r="C19" s="87">
        <v>26</v>
      </c>
      <c r="D19" s="87">
        <v>25</v>
      </c>
      <c r="E19" s="89">
        <v>0.96153846153846156</v>
      </c>
      <c r="F19" s="87">
        <v>24</v>
      </c>
      <c r="G19" s="89">
        <v>0.92307692307692313</v>
      </c>
      <c r="H19" s="88">
        <v>3.25</v>
      </c>
      <c r="I19" s="57"/>
    </row>
    <row r="20" spans="1:9" x14ac:dyDescent="0.25">
      <c r="A20" s="157"/>
      <c r="B20" s="86" t="s">
        <v>93</v>
      </c>
      <c r="C20" s="115" t="s">
        <v>29</v>
      </c>
      <c r="D20" s="115" t="s">
        <v>29</v>
      </c>
      <c r="E20" s="116" t="s">
        <v>29</v>
      </c>
      <c r="F20" s="115" t="s">
        <v>29</v>
      </c>
      <c r="G20" s="116" t="s">
        <v>29</v>
      </c>
      <c r="H20" s="117" t="s">
        <v>29</v>
      </c>
      <c r="I20" s="57"/>
    </row>
    <row r="21" spans="1:9" x14ac:dyDescent="0.25">
      <c r="A21" s="157"/>
      <c r="B21" s="86" t="s">
        <v>94</v>
      </c>
      <c r="C21" s="115" t="s">
        <v>29</v>
      </c>
      <c r="D21" s="115" t="s">
        <v>29</v>
      </c>
      <c r="E21" s="116" t="s">
        <v>29</v>
      </c>
      <c r="F21" s="115" t="s">
        <v>29</v>
      </c>
      <c r="G21" s="116" t="s">
        <v>29</v>
      </c>
      <c r="H21" s="117" t="s">
        <v>29</v>
      </c>
      <c r="I21" s="57"/>
    </row>
    <row r="22" spans="1:9" x14ac:dyDescent="0.25">
      <c r="A22" s="157"/>
      <c r="B22" s="86" t="s">
        <v>95</v>
      </c>
      <c r="C22" s="115" t="s">
        <v>29</v>
      </c>
      <c r="D22" s="115" t="s">
        <v>29</v>
      </c>
      <c r="E22" s="116" t="s">
        <v>29</v>
      </c>
      <c r="F22" s="115" t="s">
        <v>29</v>
      </c>
      <c r="G22" s="116" t="s">
        <v>29</v>
      </c>
      <c r="H22" s="117" t="s">
        <v>29</v>
      </c>
      <c r="I22" s="57"/>
    </row>
    <row r="23" spans="1:9" x14ac:dyDescent="0.25">
      <c r="A23" s="158"/>
      <c r="B23" s="94" t="s">
        <v>27</v>
      </c>
      <c r="C23" s="106">
        <f>IFERROR(SUM(C18:C22), "--")</f>
        <v>57</v>
      </c>
      <c r="D23" s="106">
        <f>IFERROR(SUM(D18:D22), "--")</f>
        <v>50</v>
      </c>
      <c r="E23" s="108">
        <f>IFERROR(D23/C23, "--" )</f>
        <v>0.8771929824561403</v>
      </c>
      <c r="F23" s="106">
        <f>IFERROR(SUM(F18:F22), "--")</f>
        <v>43</v>
      </c>
      <c r="G23" s="108">
        <f>IFERROR(F23/C23, "--" )</f>
        <v>0.75438596491228072</v>
      </c>
      <c r="H23" s="107" t="s">
        <v>29</v>
      </c>
      <c r="I23" s="57"/>
    </row>
    <row r="24" spans="1:9" ht="15" customHeight="1" x14ac:dyDescent="0.25">
      <c r="A24" s="159" t="s">
        <v>106</v>
      </c>
      <c r="B24" s="7" t="s">
        <v>91</v>
      </c>
      <c r="C24" s="4">
        <v>484</v>
      </c>
      <c r="D24" s="4">
        <v>411</v>
      </c>
      <c r="E24" s="5">
        <v>0.84917355371900827</v>
      </c>
      <c r="F24" s="4">
        <v>307</v>
      </c>
      <c r="G24" s="5">
        <v>0.63429752066115708</v>
      </c>
      <c r="H24" s="6">
        <v>2.3941463414634145</v>
      </c>
    </row>
    <row r="25" spans="1:9" x14ac:dyDescent="0.25">
      <c r="A25" s="160"/>
      <c r="B25" s="7" t="s">
        <v>92</v>
      </c>
      <c r="C25" s="112">
        <v>618</v>
      </c>
      <c r="D25" s="112">
        <v>536</v>
      </c>
      <c r="E25" s="113">
        <v>0.8673139158576052</v>
      </c>
      <c r="F25" s="112">
        <v>384</v>
      </c>
      <c r="G25" s="113">
        <v>0.62135922330097082</v>
      </c>
      <c r="H25" s="114">
        <v>2.1673584905660381</v>
      </c>
      <c r="I25" s="57"/>
    </row>
    <row r="26" spans="1:9" x14ac:dyDescent="0.25">
      <c r="A26" s="160"/>
      <c r="B26" s="7" t="s">
        <v>93</v>
      </c>
      <c r="C26" s="112">
        <v>599</v>
      </c>
      <c r="D26" s="112">
        <v>477</v>
      </c>
      <c r="E26" s="113">
        <v>0.79632721202003343</v>
      </c>
      <c r="F26" s="112">
        <v>327</v>
      </c>
      <c r="G26" s="113">
        <v>0.54590984974958268</v>
      </c>
      <c r="H26" s="114">
        <v>2.1148936170212767</v>
      </c>
      <c r="I26" s="57"/>
    </row>
    <row r="27" spans="1:9" x14ac:dyDescent="0.25">
      <c r="A27" s="160"/>
      <c r="B27" s="7" t="s">
        <v>94</v>
      </c>
      <c r="C27" s="112">
        <v>519</v>
      </c>
      <c r="D27" s="112">
        <v>438</v>
      </c>
      <c r="E27" s="113">
        <v>0.84393063583815031</v>
      </c>
      <c r="F27" s="112">
        <v>353</v>
      </c>
      <c r="G27" s="113">
        <v>0.68015414258188822</v>
      </c>
      <c r="H27" s="114">
        <v>2.4275700934579438</v>
      </c>
      <c r="I27" s="57"/>
    </row>
    <row r="28" spans="1:9" x14ac:dyDescent="0.25">
      <c r="A28" s="160"/>
      <c r="B28" s="7" t="s">
        <v>95</v>
      </c>
      <c r="C28" s="112">
        <v>490</v>
      </c>
      <c r="D28" s="112">
        <v>433</v>
      </c>
      <c r="E28" s="113">
        <v>0.88367346938775515</v>
      </c>
      <c r="F28" s="112">
        <v>357</v>
      </c>
      <c r="G28" s="113">
        <v>0.72857142857142854</v>
      </c>
      <c r="H28" s="114">
        <v>2.5955916473317866</v>
      </c>
      <c r="I28" s="57"/>
    </row>
    <row r="29" spans="1:9" x14ac:dyDescent="0.25">
      <c r="A29" s="161"/>
      <c r="B29" s="53" t="s">
        <v>27</v>
      </c>
      <c r="C29" s="17">
        <f>IFERROR(SUM(C24:C28), "--")</f>
        <v>2710</v>
      </c>
      <c r="D29" s="17">
        <f>IFERROR(SUM(D24:D28), "--")</f>
        <v>2295</v>
      </c>
      <c r="E29" s="101">
        <f>IFERROR(D29/C29, "--" )</f>
        <v>0.84686346863468631</v>
      </c>
      <c r="F29" s="17">
        <f>IFERROR(SUM(F24:F28), "--")</f>
        <v>1728</v>
      </c>
      <c r="G29" s="101">
        <f>IFERROR(F29/C29, "--" )</f>
        <v>0.63763837638376386</v>
      </c>
      <c r="H29" s="102" t="s">
        <v>29</v>
      </c>
      <c r="I29" s="57"/>
    </row>
    <row r="30" spans="1:9" ht="15" customHeight="1" x14ac:dyDescent="0.25">
      <c r="A30" s="156" t="s">
        <v>107</v>
      </c>
      <c r="B30" s="86" t="s">
        <v>91</v>
      </c>
      <c r="C30" s="87">
        <v>225</v>
      </c>
      <c r="D30" s="87">
        <v>193</v>
      </c>
      <c r="E30" s="89">
        <v>0.85777777777777775</v>
      </c>
      <c r="F30" s="87">
        <v>182</v>
      </c>
      <c r="G30" s="89">
        <v>0.80888888888888888</v>
      </c>
      <c r="H30" s="88">
        <v>3.1369791666666669</v>
      </c>
    </row>
    <row r="31" spans="1:9" x14ac:dyDescent="0.25">
      <c r="A31" s="157"/>
      <c r="B31" s="86" t="s">
        <v>92</v>
      </c>
      <c r="C31" s="87">
        <v>311</v>
      </c>
      <c r="D31" s="87">
        <v>281</v>
      </c>
      <c r="E31" s="89">
        <v>0.90353697749196138</v>
      </c>
      <c r="F31" s="87">
        <v>255</v>
      </c>
      <c r="G31" s="89">
        <v>0.819935691318328</v>
      </c>
      <c r="H31" s="88">
        <v>2.898201438848921</v>
      </c>
      <c r="I31" s="57"/>
    </row>
    <row r="32" spans="1:9" x14ac:dyDescent="0.25">
      <c r="A32" s="157"/>
      <c r="B32" s="86" t="s">
        <v>93</v>
      </c>
      <c r="C32" s="87">
        <v>301</v>
      </c>
      <c r="D32" s="87">
        <v>259</v>
      </c>
      <c r="E32" s="89">
        <v>0.86046511627906974</v>
      </c>
      <c r="F32" s="87">
        <v>232</v>
      </c>
      <c r="G32" s="89">
        <v>0.77076411960132896</v>
      </c>
      <c r="H32" s="88">
        <v>2.8857142857142861</v>
      </c>
      <c r="I32" s="57"/>
    </row>
    <row r="33" spans="1:9" x14ac:dyDescent="0.25">
      <c r="A33" s="157"/>
      <c r="B33" s="86" t="s">
        <v>94</v>
      </c>
      <c r="C33" s="87">
        <v>310</v>
      </c>
      <c r="D33" s="87">
        <v>271</v>
      </c>
      <c r="E33" s="89">
        <v>0.87419354838709673</v>
      </c>
      <c r="F33" s="87">
        <v>253</v>
      </c>
      <c r="G33" s="89">
        <v>0.81612903225806455</v>
      </c>
      <c r="H33" s="88">
        <v>2.9518796992481202</v>
      </c>
      <c r="I33" s="57"/>
    </row>
    <row r="34" spans="1:9" x14ac:dyDescent="0.25">
      <c r="A34" s="157"/>
      <c r="B34" s="86" t="s">
        <v>95</v>
      </c>
      <c r="C34" s="87">
        <v>284</v>
      </c>
      <c r="D34" s="87">
        <v>252</v>
      </c>
      <c r="E34" s="89">
        <v>0.88732394366197187</v>
      </c>
      <c r="F34" s="87">
        <v>213</v>
      </c>
      <c r="G34" s="89">
        <v>0.75</v>
      </c>
      <c r="H34" s="88">
        <v>2.7434262948207171</v>
      </c>
      <c r="I34" s="57"/>
    </row>
    <row r="35" spans="1:9" x14ac:dyDescent="0.25">
      <c r="A35" s="158"/>
      <c r="B35" s="94" t="s">
        <v>27</v>
      </c>
      <c r="C35" s="106">
        <f>IFERROR(SUM(C30:C34), "--")</f>
        <v>1431</v>
      </c>
      <c r="D35" s="106">
        <f>IFERROR(SUM(D30:D34), "--")</f>
        <v>1256</v>
      </c>
      <c r="E35" s="108">
        <f>IFERROR(D35/C35, "--" )</f>
        <v>0.87770789657582116</v>
      </c>
      <c r="F35" s="106">
        <f>IFERROR(SUM(F30:F34), "--")</f>
        <v>1135</v>
      </c>
      <c r="G35" s="108">
        <f>IFERROR(F35/C35, "--" )</f>
        <v>0.79315164220824597</v>
      </c>
      <c r="H35" s="107" t="s">
        <v>29</v>
      </c>
      <c r="I35" s="57"/>
    </row>
    <row r="36" spans="1:9" ht="15" customHeight="1" x14ac:dyDescent="0.25">
      <c r="A36" s="159" t="s">
        <v>108</v>
      </c>
      <c r="B36" s="7" t="s">
        <v>91</v>
      </c>
      <c r="C36" s="4" t="s">
        <v>29</v>
      </c>
      <c r="D36" s="4" t="s">
        <v>29</v>
      </c>
      <c r="E36" s="5" t="s">
        <v>29</v>
      </c>
      <c r="F36" s="4" t="s">
        <v>29</v>
      </c>
      <c r="G36" s="5" t="s">
        <v>29</v>
      </c>
      <c r="H36" s="6" t="s">
        <v>29</v>
      </c>
    </row>
    <row r="37" spans="1:9" x14ac:dyDescent="0.25">
      <c r="A37" s="160"/>
      <c r="B37" s="7" t="s">
        <v>92</v>
      </c>
      <c r="C37" s="112" t="s">
        <v>29</v>
      </c>
      <c r="D37" s="112" t="s">
        <v>29</v>
      </c>
      <c r="E37" s="113" t="s">
        <v>29</v>
      </c>
      <c r="F37" s="112" t="s">
        <v>29</v>
      </c>
      <c r="G37" s="113" t="s">
        <v>29</v>
      </c>
      <c r="H37" s="114" t="s">
        <v>29</v>
      </c>
      <c r="I37" s="57"/>
    </row>
    <row r="38" spans="1:9" x14ac:dyDescent="0.25">
      <c r="A38" s="160"/>
      <c r="B38" s="7" t="s">
        <v>93</v>
      </c>
      <c r="C38" s="112" t="s">
        <v>29</v>
      </c>
      <c r="D38" s="112" t="s">
        <v>29</v>
      </c>
      <c r="E38" s="113" t="s">
        <v>29</v>
      </c>
      <c r="F38" s="112" t="s">
        <v>29</v>
      </c>
      <c r="G38" s="113" t="s">
        <v>29</v>
      </c>
      <c r="H38" s="114" t="s">
        <v>29</v>
      </c>
      <c r="I38" s="57"/>
    </row>
    <row r="39" spans="1:9" x14ac:dyDescent="0.25">
      <c r="A39" s="160"/>
      <c r="B39" s="7" t="s">
        <v>94</v>
      </c>
      <c r="C39" s="112">
        <v>19</v>
      </c>
      <c r="D39" s="112">
        <v>18</v>
      </c>
      <c r="E39" s="113">
        <v>0.94736842105263153</v>
      </c>
      <c r="F39" s="112">
        <v>17</v>
      </c>
      <c r="G39" s="113">
        <v>0.89473684210526316</v>
      </c>
      <c r="H39" s="114">
        <v>3.3529411764705883</v>
      </c>
      <c r="I39" s="57"/>
    </row>
    <row r="40" spans="1:9" x14ac:dyDescent="0.25">
      <c r="A40" s="160"/>
      <c r="B40" s="7" t="s">
        <v>95</v>
      </c>
      <c r="C40" s="112">
        <v>22</v>
      </c>
      <c r="D40" s="112">
        <v>21</v>
      </c>
      <c r="E40" s="113">
        <v>0.95454545454545459</v>
      </c>
      <c r="F40" s="112">
        <v>19</v>
      </c>
      <c r="G40" s="113">
        <v>0.86363636363636365</v>
      </c>
      <c r="H40" s="114">
        <v>3.1</v>
      </c>
      <c r="I40" s="57"/>
    </row>
    <row r="41" spans="1:9" x14ac:dyDescent="0.25">
      <c r="A41" s="161"/>
      <c r="B41" s="53" t="s">
        <v>27</v>
      </c>
      <c r="C41" s="17">
        <f>IFERROR(SUM(C36:C40), "--")</f>
        <v>41</v>
      </c>
      <c r="D41" s="17">
        <f>IFERROR(SUM(D36:D40), "--")</f>
        <v>39</v>
      </c>
      <c r="E41" s="101">
        <f>IFERROR(D41/C41, "--" )</f>
        <v>0.95121951219512191</v>
      </c>
      <c r="F41" s="17">
        <f>IFERROR(SUM(F36:F40), "--")</f>
        <v>36</v>
      </c>
      <c r="G41" s="101">
        <f>IFERROR(F41/C41, "--" )</f>
        <v>0.87804878048780488</v>
      </c>
      <c r="H41" s="102" t="s">
        <v>29</v>
      </c>
      <c r="I41" s="57"/>
    </row>
    <row r="42" spans="1:9" ht="15" customHeight="1" x14ac:dyDescent="0.25">
      <c r="A42" s="156" t="s">
        <v>109</v>
      </c>
      <c r="B42" s="86" t="s">
        <v>91</v>
      </c>
      <c r="C42" s="115" t="s">
        <v>29</v>
      </c>
      <c r="D42" s="115" t="s">
        <v>29</v>
      </c>
      <c r="E42" s="116" t="s">
        <v>29</v>
      </c>
      <c r="F42" s="115" t="s">
        <v>29</v>
      </c>
      <c r="G42" s="116" t="s">
        <v>29</v>
      </c>
      <c r="H42" s="117" t="s">
        <v>29</v>
      </c>
    </row>
    <row r="43" spans="1:9" x14ac:dyDescent="0.25">
      <c r="A43" s="157"/>
      <c r="B43" s="86" t="s">
        <v>92</v>
      </c>
      <c r="C43" s="115" t="s">
        <v>29</v>
      </c>
      <c r="D43" s="115" t="s">
        <v>29</v>
      </c>
      <c r="E43" s="116" t="s">
        <v>29</v>
      </c>
      <c r="F43" s="115" t="s">
        <v>29</v>
      </c>
      <c r="G43" s="116" t="s">
        <v>29</v>
      </c>
      <c r="H43" s="117" t="s">
        <v>29</v>
      </c>
      <c r="I43" s="57"/>
    </row>
    <row r="44" spans="1:9" x14ac:dyDescent="0.25">
      <c r="A44" s="157"/>
      <c r="B44" s="86" t="s">
        <v>93</v>
      </c>
      <c r="C44" s="115" t="s">
        <v>29</v>
      </c>
      <c r="D44" s="115" t="s">
        <v>29</v>
      </c>
      <c r="E44" s="116" t="s">
        <v>29</v>
      </c>
      <c r="F44" s="115" t="s">
        <v>29</v>
      </c>
      <c r="G44" s="116" t="s">
        <v>29</v>
      </c>
      <c r="H44" s="117" t="s">
        <v>29</v>
      </c>
      <c r="I44" s="57"/>
    </row>
    <row r="45" spans="1:9" x14ac:dyDescent="0.25">
      <c r="A45" s="157"/>
      <c r="B45" s="86" t="s">
        <v>94</v>
      </c>
      <c r="C45" s="87">
        <v>23</v>
      </c>
      <c r="D45" s="87">
        <v>23</v>
      </c>
      <c r="E45" s="89">
        <v>1</v>
      </c>
      <c r="F45" s="87">
        <v>23</v>
      </c>
      <c r="G45" s="89">
        <v>1</v>
      </c>
      <c r="H45" s="88">
        <v>3.7272727272727271</v>
      </c>
      <c r="I45" s="57"/>
    </row>
    <row r="46" spans="1:9" x14ac:dyDescent="0.25">
      <c r="A46" s="157"/>
      <c r="B46" s="86" t="s">
        <v>95</v>
      </c>
      <c r="C46" s="87">
        <v>23</v>
      </c>
      <c r="D46" s="87">
        <v>22</v>
      </c>
      <c r="E46" s="89">
        <v>0.95652173913043481</v>
      </c>
      <c r="F46" s="87">
        <v>20</v>
      </c>
      <c r="G46" s="89">
        <v>0.86956521739130432</v>
      </c>
      <c r="H46" s="88">
        <v>3.3476190476190473</v>
      </c>
      <c r="I46" s="57"/>
    </row>
    <row r="47" spans="1:9" x14ac:dyDescent="0.25">
      <c r="A47" s="158"/>
      <c r="B47" s="94" t="s">
        <v>27</v>
      </c>
      <c r="C47" s="106">
        <f>IFERROR(SUM(C42:C46), "--")</f>
        <v>46</v>
      </c>
      <c r="D47" s="106">
        <f>IFERROR(SUM(D42:D46), "--")</f>
        <v>45</v>
      </c>
      <c r="E47" s="108">
        <f>IFERROR(D47/C47, "--" )</f>
        <v>0.97826086956521741</v>
      </c>
      <c r="F47" s="106">
        <f>IFERROR(SUM(F42:F46), "--")</f>
        <v>43</v>
      </c>
      <c r="G47" s="108">
        <f>IFERROR(F47/C47, "--" )</f>
        <v>0.93478260869565222</v>
      </c>
      <c r="H47" s="107" t="s">
        <v>29</v>
      </c>
      <c r="I47" s="57"/>
    </row>
    <row r="48" spans="1:9" ht="15" customHeight="1" x14ac:dyDescent="0.25">
      <c r="A48" s="155" t="s">
        <v>110</v>
      </c>
      <c r="B48" s="7" t="s">
        <v>91</v>
      </c>
      <c r="C48" s="4">
        <v>150</v>
      </c>
      <c r="D48" s="4">
        <v>122</v>
      </c>
      <c r="E48" s="5">
        <v>0.81333333333333335</v>
      </c>
      <c r="F48" s="4">
        <v>111</v>
      </c>
      <c r="G48" s="5">
        <v>0.74</v>
      </c>
      <c r="H48" s="6">
        <v>2.874590163934426</v>
      </c>
    </row>
    <row r="49" spans="1:8" x14ac:dyDescent="0.25">
      <c r="A49" s="155"/>
      <c r="B49" s="7" t="s">
        <v>92</v>
      </c>
      <c r="C49" s="112">
        <v>206</v>
      </c>
      <c r="D49" s="112">
        <v>144</v>
      </c>
      <c r="E49" s="113">
        <v>0.69902912621359226</v>
      </c>
      <c r="F49" s="112">
        <v>120</v>
      </c>
      <c r="G49" s="113">
        <v>0.58252427184466016</v>
      </c>
      <c r="H49" s="114">
        <v>2.5416666666666665</v>
      </c>
    </row>
    <row r="50" spans="1:8" x14ac:dyDescent="0.25">
      <c r="A50" s="155"/>
      <c r="B50" s="7" t="s">
        <v>93</v>
      </c>
      <c r="C50" s="112">
        <v>201</v>
      </c>
      <c r="D50" s="112">
        <v>163</v>
      </c>
      <c r="E50" s="113">
        <v>0.81094527363184077</v>
      </c>
      <c r="F50" s="112">
        <v>133</v>
      </c>
      <c r="G50" s="113">
        <v>0.6616915422885572</v>
      </c>
      <c r="H50" s="114">
        <v>2.5337423312883436</v>
      </c>
    </row>
    <row r="51" spans="1:8" x14ac:dyDescent="0.25">
      <c r="A51" s="155"/>
      <c r="B51" s="7" t="s">
        <v>94</v>
      </c>
      <c r="C51" s="112">
        <v>197</v>
      </c>
      <c r="D51" s="112">
        <v>151</v>
      </c>
      <c r="E51" s="113">
        <v>0.76649746192893398</v>
      </c>
      <c r="F51" s="112">
        <v>119</v>
      </c>
      <c r="G51" s="113">
        <v>0.60406091370558379</v>
      </c>
      <c r="H51" s="114">
        <v>2.5119205298013245</v>
      </c>
    </row>
    <row r="52" spans="1:8" x14ac:dyDescent="0.25">
      <c r="A52" s="155"/>
      <c r="B52" s="7" t="s">
        <v>95</v>
      </c>
      <c r="C52" s="112">
        <v>208</v>
      </c>
      <c r="D52" s="112">
        <v>154</v>
      </c>
      <c r="E52" s="113">
        <v>0.74038461538461542</v>
      </c>
      <c r="F52" s="112">
        <v>120</v>
      </c>
      <c r="G52" s="113">
        <v>0.57692307692307687</v>
      </c>
      <c r="H52" s="114">
        <v>2.4248366013071894</v>
      </c>
    </row>
    <row r="53" spans="1:8" x14ac:dyDescent="0.25">
      <c r="A53" s="155"/>
      <c r="B53" s="53" t="s">
        <v>27</v>
      </c>
      <c r="C53" s="17">
        <f>IFERROR(SUM(C48:C52), "--")</f>
        <v>962</v>
      </c>
      <c r="D53" s="17">
        <f>IFERROR(SUM(D48:D52), "--")</f>
        <v>734</v>
      </c>
      <c r="E53" s="101">
        <f>IFERROR(D53/C53, "--" )</f>
        <v>0.76299376299376298</v>
      </c>
      <c r="F53" s="17">
        <f>IFERROR(SUM(F48:F52), "--")</f>
        <v>603</v>
      </c>
      <c r="G53" s="101">
        <f>IFERROR(F53/C53, "--" )</f>
        <v>0.62681912681912677</v>
      </c>
      <c r="H53" s="102" t="s">
        <v>29</v>
      </c>
    </row>
    <row r="54" spans="1:8" x14ac:dyDescent="0.25">
      <c r="A54" s="156" t="s">
        <v>111</v>
      </c>
      <c r="B54" s="86" t="s">
        <v>91</v>
      </c>
      <c r="C54" s="87">
        <v>49</v>
      </c>
      <c r="D54" s="87">
        <v>28</v>
      </c>
      <c r="E54" s="89">
        <v>0.5714285714285714</v>
      </c>
      <c r="F54" s="87">
        <v>24</v>
      </c>
      <c r="G54" s="89">
        <v>0.48979591836734693</v>
      </c>
      <c r="H54" s="88">
        <v>2.4814814814814814</v>
      </c>
    </row>
    <row r="55" spans="1:8" x14ac:dyDescent="0.25">
      <c r="A55" s="157"/>
      <c r="B55" s="86" t="s">
        <v>92</v>
      </c>
      <c r="C55" s="87">
        <v>67</v>
      </c>
      <c r="D55" s="87">
        <v>61</v>
      </c>
      <c r="E55" s="89">
        <v>0.91044776119402981</v>
      </c>
      <c r="F55" s="87">
        <v>56</v>
      </c>
      <c r="G55" s="89">
        <v>0.83582089552238803</v>
      </c>
      <c r="H55" s="88">
        <v>2.819672131147541</v>
      </c>
    </row>
    <row r="56" spans="1:8" x14ac:dyDescent="0.25">
      <c r="A56" s="157"/>
      <c r="B56" s="86" t="s">
        <v>93</v>
      </c>
      <c r="C56" s="87">
        <v>60</v>
      </c>
      <c r="D56" s="87">
        <v>40</v>
      </c>
      <c r="E56" s="89">
        <v>0.66666666666666663</v>
      </c>
      <c r="F56" s="87">
        <v>37</v>
      </c>
      <c r="G56" s="89">
        <v>0.6166666666666667</v>
      </c>
      <c r="H56" s="88">
        <v>3</v>
      </c>
    </row>
    <row r="57" spans="1:8" x14ac:dyDescent="0.25">
      <c r="A57" s="157"/>
      <c r="B57" s="86" t="s">
        <v>94</v>
      </c>
      <c r="C57" s="87">
        <v>42</v>
      </c>
      <c r="D57" s="87">
        <v>38</v>
      </c>
      <c r="E57" s="89">
        <v>0.90476190476190477</v>
      </c>
      <c r="F57" s="87">
        <v>36</v>
      </c>
      <c r="G57" s="89">
        <v>0.8571428571428571</v>
      </c>
      <c r="H57" s="88">
        <v>3.1631578947368419</v>
      </c>
    </row>
    <row r="58" spans="1:8" x14ac:dyDescent="0.25">
      <c r="A58" s="157"/>
      <c r="B58" s="86" t="s">
        <v>95</v>
      </c>
      <c r="C58" s="87">
        <v>61</v>
      </c>
      <c r="D58" s="87">
        <v>55</v>
      </c>
      <c r="E58" s="89">
        <v>0.90163934426229508</v>
      </c>
      <c r="F58" s="87">
        <v>51</v>
      </c>
      <c r="G58" s="89">
        <v>0.83606557377049184</v>
      </c>
      <c r="H58" s="88">
        <v>2.9090909090909092</v>
      </c>
    </row>
    <row r="59" spans="1:8" x14ac:dyDescent="0.25">
      <c r="A59" s="158"/>
      <c r="B59" s="94" t="s">
        <v>27</v>
      </c>
      <c r="C59" s="106">
        <f>IFERROR(SUM(C54:C58), "--")</f>
        <v>279</v>
      </c>
      <c r="D59" s="106">
        <f>IFERROR(SUM(D54:D58), "--")</f>
        <v>222</v>
      </c>
      <c r="E59" s="108">
        <f>IFERROR(D59/C59, "--" )</f>
        <v>0.79569892473118276</v>
      </c>
      <c r="F59" s="106">
        <f>IFERROR(SUM(F54:F58), "--")</f>
        <v>204</v>
      </c>
      <c r="G59" s="108">
        <f>IFERROR(F59/C59, "--" )</f>
        <v>0.73118279569892475</v>
      </c>
      <c r="H59" s="107" t="s">
        <v>29</v>
      </c>
    </row>
    <row r="60" spans="1:8" x14ac:dyDescent="0.25">
      <c r="A60" s="159" t="s">
        <v>112</v>
      </c>
      <c r="B60" s="7" t="s">
        <v>91</v>
      </c>
      <c r="C60" s="4">
        <v>59</v>
      </c>
      <c r="D60" s="4">
        <v>56</v>
      </c>
      <c r="E60" s="5">
        <v>0.94915254237288138</v>
      </c>
      <c r="F60" s="4">
        <v>55</v>
      </c>
      <c r="G60" s="5">
        <v>0.93220338983050843</v>
      </c>
      <c r="H60" s="6">
        <v>3.5892857142857144</v>
      </c>
    </row>
    <row r="61" spans="1:8" x14ac:dyDescent="0.25">
      <c r="A61" s="160"/>
      <c r="B61" s="7" t="s">
        <v>92</v>
      </c>
      <c r="C61" s="112">
        <v>63</v>
      </c>
      <c r="D61" s="112">
        <v>55</v>
      </c>
      <c r="E61" s="113">
        <v>0.87301587301587302</v>
      </c>
      <c r="F61" s="112">
        <v>55</v>
      </c>
      <c r="G61" s="113">
        <v>0.87301587301587302</v>
      </c>
      <c r="H61" s="114">
        <v>3.7818181818181817</v>
      </c>
    </row>
    <row r="62" spans="1:8" x14ac:dyDescent="0.25">
      <c r="A62" s="160"/>
      <c r="B62" s="7" t="s">
        <v>93</v>
      </c>
      <c r="C62" s="112">
        <v>64</v>
      </c>
      <c r="D62" s="112">
        <v>59</v>
      </c>
      <c r="E62" s="113">
        <v>0.921875</v>
      </c>
      <c r="F62" s="112">
        <v>59</v>
      </c>
      <c r="G62" s="113">
        <v>0.921875</v>
      </c>
      <c r="H62" s="114">
        <v>3.7457627118644066</v>
      </c>
    </row>
    <row r="63" spans="1:8" x14ac:dyDescent="0.25">
      <c r="A63" s="160"/>
      <c r="B63" s="7" t="s">
        <v>94</v>
      </c>
      <c r="C63" s="112">
        <v>58</v>
      </c>
      <c r="D63" s="112">
        <v>54</v>
      </c>
      <c r="E63" s="113">
        <v>0.93103448275862066</v>
      </c>
      <c r="F63" s="112">
        <v>53</v>
      </c>
      <c r="G63" s="113">
        <v>0.91379310344827591</v>
      </c>
      <c r="H63" s="114">
        <v>3.5</v>
      </c>
    </row>
    <row r="64" spans="1:8" x14ac:dyDescent="0.25">
      <c r="A64" s="160"/>
      <c r="B64" s="7" t="s">
        <v>95</v>
      </c>
      <c r="C64" s="112">
        <v>50</v>
      </c>
      <c r="D64" s="112">
        <v>44</v>
      </c>
      <c r="E64" s="113">
        <v>0.88</v>
      </c>
      <c r="F64" s="112">
        <v>41</v>
      </c>
      <c r="G64" s="113">
        <v>0.82</v>
      </c>
      <c r="H64" s="114">
        <v>3.4318181818181817</v>
      </c>
    </row>
    <row r="65" spans="1:8" x14ac:dyDescent="0.25">
      <c r="A65" s="161"/>
      <c r="B65" s="53" t="s">
        <v>27</v>
      </c>
      <c r="C65" s="17">
        <f>IFERROR(SUM(C60:C64), "--")</f>
        <v>294</v>
      </c>
      <c r="D65" s="17">
        <f>IFERROR(SUM(D60:D64), "--")</f>
        <v>268</v>
      </c>
      <c r="E65" s="101">
        <f>IFERROR(D65/C65, "--" )</f>
        <v>0.91156462585034015</v>
      </c>
      <c r="F65" s="17">
        <f>IFERROR(SUM(F60:F64), "--")</f>
        <v>263</v>
      </c>
      <c r="G65" s="101">
        <f>IFERROR(F65/C65, "--" )</f>
        <v>0.89455782312925169</v>
      </c>
      <c r="H65" s="102" t="s">
        <v>29</v>
      </c>
    </row>
    <row r="66" spans="1:8" x14ac:dyDescent="0.25">
      <c r="A66" s="156" t="s">
        <v>113</v>
      </c>
      <c r="B66" s="86" t="s">
        <v>91</v>
      </c>
      <c r="C66" s="87">
        <v>34</v>
      </c>
      <c r="D66" s="87">
        <v>27</v>
      </c>
      <c r="E66" s="89">
        <v>0.79411764705882348</v>
      </c>
      <c r="F66" s="87">
        <v>27</v>
      </c>
      <c r="G66" s="89">
        <v>0.79411764705882348</v>
      </c>
      <c r="H66" s="88">
        <v>3.0592592592592589</v>
      </c>
    </row>
    <row r="67" spans="1:8" x14ac:dyDescent="0.25">
      <c r="A67" s="157"/>
      <c r="B67" s="86" t="s">
        <v>92</v>
      </c>
      <c r="C67" s="87">
        <v>46</v>
      </c>
      <c r="D67" s="87">
        <v>39</v>
      </c>
      <c r="E67" s="89">
        <v>0.84782608695652173</v>
      </c>
      <c r="F67" s="87">
        <v>39</v>
      </c>
      <c r="G67" s="89">
        <v>0.84782608695652173</v>
      </c>
      <c r="H67" s="88">
        <v>3.1794871794871793</v>
      </c>
    </row>
    <row r="68" spans="1:8" x14ac:dyDescent="0.25">
      <c r="A68" s="157"/>
      <c r="B68" s="86" t="s">
        <v>93</v>
      </c>
      <c r="C68" s="87">
        <v>46</v>
      </c>
      <c r="D68" s="87">
        <v>34</v>
      </c>
      <c r="E68" s="89">
        <v>0.73913043478260865</v>
      </c>
      <c r="F68" s="87">
        <v>30</v>
      </c>
      <c r="G68" s="89">
        <v>0.65217391304347827</v>
      </c>
      <c r="H68" s="88">
        <v>2.8235294117647061</v>
      </c>
    </row>
    <row r="69" spans="1:8" x14ac:dyDescent="0.25">
      <c r="A69" s="157"/>
      <c r="B69" s="86" t="s">
        <v>94</v>
      </c>
      <c r="C69" s="87">
        <v>45</v>
      </c>
      <c r="D69" s="87">
        <v>41</v>
      </c>
      <c r="E69" s="89">
        <v>0.91111111111111109</v>
      </c>
      <c r="F69" s="87">
        <v>37</v>
      </c>
      <c r="G69" s="89">
        <v>0.82222222222222219</v>
      </c>
      <c r="H69" s="88">
        <v>2.7804878048780486</v>
      </c>
    </row>
    <row r="70" spans="1:8" x14ac:dyDescent="0.25">
      <c r="A70" s="157"/>
      <c r="B70" s="86" t="s">
        <v>95</v>
      </c>
      <c r="C70" s="87">
        <v>46</v>
      </c>
      <c r="D70" s="87">
        <v>39</v>
      </c>
      <c r="E70" s="89">
        <v>0.84782608695652173</v>
      </c>
      <c r="F70" s="87">
        <v>39</v>
      </c>
      <c r="G70" s="89">
        <v>0.84782608695652173</v>
      </c>
      <c r="H70" s="88">
        <v>2.9230769230769229</v>
      </c>
    </row>
    <row r="71" spans="1:8" x14ac:dyDescent="0.25">
      <c r="A71" s="158"/>
      <c r="B71" s="94" t="s">
        <v>27</v>
      </c>
      <c r="C71" s="106">
        <f>IFERROR(SUM(C66:C70), "--")</f>
        <v>217</v>
      </c>
      <c r="D71" s="106">
        <f>IFERROR(SUM(D66:D70), "--")</f>
        <v>180</v>
      </c>
      <c r="E71" s="108">
        <f>IFERROR(D71/C71, "--" )</f>
        <v>0.82949308755760365</v>
      </c>
      <c r="F71" s="106">
        <f>IFERROR(SUM(F66:F70), "--")</f>
        <v>172</v>
      </c>
      <c r="G71" s="108">
        <f>IFERROR(F71/C71, "--" )</f>
        <v>0.79262672811059909</v>
      </c>
      <c r="H71" s="107" t="s">
        <v>29</v>
      </c>
    </row>
    <row r="72" spans="1:8" x14ac:dyDescent="0.25">
      <c r="A72" s="159" t="s">
        <v>114</v>
      </c>
      <c r="B72" s="7" t="s">
        <v>91</v>
      </c>
      <c r="C72" s="4">
        <v>26</v>
      </c>
      <c r="D72" s="4">
        <v>19</v>
      </c>
      <c r="E72" s="5">
        <v>0.73076923076923073</v>
      </c>
      <c r="F72" s="4">
        <v>18</v>
      </c>
      <c r="G72" s="5">
        <v>0.69230769230769229</v>
      </c>
      <c r="H72" s="6">
        <v>2.4736842105263159</v>
      </c>
    </row>
    <row r="73" spans="1:8" x14ac:dyDescent="0.25">
      <c r="A73" s="160"/>
      <c r="B73" s="7" t="s">
        <v>92</v>
      </c>
      <c r="C73" s="112">
        <v>45</v>
      </c>
      <c r="D73" s="112">
        <v>41</v>
      </c>
      <c r="E73" s="113">
        <v>0.91111111111111109</v>
      </c>
      <c r="F73" s="112">
        <v>33</v>
      </c>
      <c r="G73" s="113">
        <v>0.73333333333333328</v>
      </c>
      <c r="H73" s="114">
        <v>2.2195121951219514</v>
      </c>
    </row>
    <row r="74" spans="1:8" x14ac:dyDescent="0.25">
      <c r="A74" s="160"/>
      <c r="B74" s="7" t="s">
        <v>93</v>
      </c>
      <c r="C74" s="112">
        <v>24</v>
      </c>
      <c r="D74" s="112">
        <v>21</v>
      </c>
      <c r="E74" s="113">
        <v>0.875</v>
      </c>
      <c r="F74" s="112">
        <v>20</v>
      </c>
      <c r="G74" s="113">
        <v>0.83333333333333337</v>
      </c>
      <c r="H74" s="114">
        <v>2.8095238095238093</v>
      </c>
    </row>
    <row r="75" spans="1:8" x14ac:dyDescent="0.25">
      <c r="A75" s="160"/>
      <c r="B75" s="7" t="s">
        <v>94</v>
      </c>
      <c r="C75" s="112">
        <v>44</v>
      </c>
      <c r="D75" s="112">
        <v>34</v>
      </c>
      <c r="E75" s="113">
        <v>0.77272727272727271</v>
      </c>
      <c r="F75" s="112">
        <v>30</v>
      </c>
      <c r="G75" s="113">
        <v>0.68181818181818177</v>
      </c>
      <c r="H75" s="114">
        <v>2.6176470588235294</v>
      </c>
    </row>
    <row r="76" spans="1:8" x14ac:dyDescent="0.25">
      <c r="A76" s="160"/>
      <c r="B76" s="7" t="s">
        <v>95</v>
      </c>
      <c r="C76" s="112">
        <v>43</v>
      </c>
      <c r="D76" s="112">
        <v>35</v>
      </c>
      <c r="E76" s="113">
        <v>0.81395348837209303</v>
      </c>
      <c r="F76" s="112">
        <v>32</v>
      </c>
      <c r="G76" s="113">
        <v>0.7441860465116279</v>
      </c>
      <c r="H76" s="114">
        <v>2.342857142857143</v>
      </c>
    </row>
    <row r="77" spans="1:8" x14ac:dyDescent="0.25">
      <c r="A77" s="161"/>
      <c r="B77" s="53" t="s">
        <v>27</v>
      </c>
      <c r="C77" s="17">
        <f>IFERROR(SUM(C72:C76), "--")</f>
        <v>182</v>
      </c>
      <c r="D77" s="17">
        <f>IFERROR(SUM(D72:D76), "--")</f>
        <v>150</v>
      </c>
      <c r="E77" s="101">
        <f>IFERROR(D77/C77, "--" )</f>
        <v>0.82417582417582413</v>
      </c>
      <c r="F77" s="17">
        <f>IFERROR(SUM(F72:F76), "--")</f>
        <v>133</v>
      </c>
      <c r="G77" s="101">
        <f>IFERROR(F77/C77, "--" )</f>
        <v>0.73076923076923073</v>
      </c>
      <c r="H77" s="102" t="s">
        <v>29</v>
      </c>
    </row>
    <row r="78" spans="1:8" x14ac:dyDescent="0.25">
      <c r="A78" s="156" t="s">
        <v>115</v>
      </c>
      <c r="B78" s="86" t="s">
        <v>91</v>
      </c>
      <c r="C78" s="87">
        <v>33</v>
      </c>
      <c r="D78" s="87">
        <v>24</v>
      </c>
      <c r="E78" s="89">
        <v>0.72727272727272729</v>
      </c>
      <c r="F78" s="87">
        <v>22</v>
      </c>
      <c r="G78" s="89">
        <v>0.66666666666666663</v>
      </c>
      <c r="H78" s="88">
        <v>2.6666666666666665</v>
      </c>
    </row>
    <row r="79" spans="1:8" x14ac:dyDescent="0.25">
      <c r="A79" s="157"/>
      <c r="B79" s="86" t="s">
        <v>92</v>
      </c>
      <c r="C79" s="87">
        <v>35</v>
      </c>
      <c r="D79" s="87">
        <v>27</v>
      </c>
      <c r="E79" s="89">
        <v>0.77142857142857146</v>
      </c>
      <c r="F79" s="87">
        <v>25</v>
      </c>
      <c r="G79" s="89">
        <v>0.7142857142857143</v>
      </c>
      <c r="H79" s="88">
        <v>3.0370370370370372</v>
      </c>
    </row>
    <row r="80" spans="1:8" x14ac:dyDescent="0.25">
      <c r="A80" s="157"/>
      <c r="B80" s="86" t="s">
        <v>93</v>
      </c>
      <c r="C80" s="87">
        <v>63</v>
      </c>
      <c r="D80" s="87">
        <v>39</v>
      </c>
      <c r="E80" s="89">
        <v>0.61904761904761907</v>
      </c>
      <c r="F80" s="87">
        <v>36</v>
      </c>
      <c r="G80" s="89">
        <v>0.5714285714285714</v>
      </c>
      <c r="H80" s="88">
        <v>2.7948717948717947</v>
      </c>
    </row>
    <row r="81" spans="1:8" x14ac:dyDescent="0.25">
      <c r="A81" s="157"/>
      <c r="B81" s="86" t="s">
        <v>94</v>
      </c>
      <c r="C81" s="87">
        <v>66</v>
      </c>
      <c r="D81" s="87">
        <v>60</v>
      </c>
      <c r="E81" s="89">
        <v>0.90909090909090906</v>
      </c>
      <c r="F81" s="87">
        <v>58</v>
      </c>
      <c r="G81" s="89">
        <v>0.87878787878787878</v>
      </c>
      <c r="H81" s="88">
        <v>3.2666666666666666</v>
      </c>
    </row>
    <row r="82" spans="1:8" x14ac:dyDescent="0.25">
      <c r="A82" s="157"/>
      <c r="B82" s="86" t="s">
        <v>95</v>
      </c>
      <c r="C82" s="87">
        <v>66</v>
      </c>
      <c r="D82" s="87">
        <v>61</v>
      </c>
      <c r="E82" s="89">
        <v>0.9242424242424242</v>
      </c>
      <c r="F82" s="87">
        <v>55</v>
      </c>
      <c r="G82" s="89">
        <v>0.83333333333333337</v>
      </c>
      <c r="H82" s="88">
        <v>3.0262295081967219</v>
      </c>
    </row>
    <row r="83" spans="1:8" x14ac:dyDescent="0.25">
      <c r="A83" s="158"/>
      <c r="B83" s="94" t="s">
        <v>27</v>
      </c>
      <c r="C83" s="106">
        <f>IFERROR(SUM(C78:C82), "--")</f>
        <v>263</v>
      </c>
      <c r="D83" s="106">
        <f>IFERROR(SUM(D78:D82), "--")</f>
        <v>211</v>
      </c>
      <c r="E83" s="108">
        <f>IFERROR(D83/C83, "--" )</f>
        <v>0.80228136882129275</v>
      </c>
      <c r="F83" s="106">
        <f>IFERROR(SUM(F78:F82), "--")</f>
        <v>196</v>
      </c>
      <c r="G83" s="108">
        <f>IFERROR(F83/C83, "--" )</f>
        <v>0.74524714828897343</v>
      </c>
      <c r="H83" s="107" t="s">
        <v>29</v>
      </c>
    </row>
    <row r="84" spans="1:8" x14ac:dyDescent="0.25">
      <c r="A84" s="155" t="s">
        <v>116</v>
      </c>
      <c r="B84" s="7" t="s">
        <v>91</v>
      </c>
      <c r="C84" s="118" t="s">
        <v>29</v>
      </c>
      <c r="D84" s="118" t="s">
        <v>29</v>
      </c>
      <c r="E84" s="51" t="s">
        <v>29</v>
      </c>
      <c r="F84" s="118" t="s">
        <v>29</v>
      </c>
      <c r="G84" s="51" t="s">
        <v>29</v>
      </c>
      <c r="H84" s="118" t="s">
        <v>29</v>
      </c>
    </row>
    <row r="85" spans="1:8" x14ac:dyDescent="0.25">
      <c r="A85" s="155"/>
      <c r="B85" s="7" t="s">
        <v>92</v>
      </c>
      <c r="C85" s="4">
        <v>10</v>
      </c>
      <c r="D85" s="4">
        <v>10</v>
      </c>
      <c r="E85" s="5">
        <v>1</v>
      </c>
      <c r="F85" s="4">
        <v>10</v>
      </c>
      <c r="G85" s="5">
        <v>1</v>
      </c>
      <c r="H85" s="6">
        <v>4</v>
      </c>
    </row>
    <row r="86" spans="1:8" x14ac:dyDescent="0.25">
      <c r="A86" s="155"/>
      <c r="B86" s="7" t="s">
        <v>93</v>
      </c>
      <c r="C86" s="4">
        <v>11</v>
      </c>
      <c r="D86" s="4">
        <v>11</v>
      </c>
      <c r="E86" s="5">
        <v>1</v>
      </c>
      <c r="F86" s="4">
        <v>11</v>
      </c>
      <c r="G86" s="5">
        <v>1</v>
      </c>
      <c r="H86" s="6">
        <v>3.8181818181818183</v>
      </c>
    </row>
    <row r="87" spans="1:8" x14ac:dyDescent="0.25">
      <c r="A87" s="155"/>
      <c r="B87" s="7" t="s">
        <v>94</v>
      </c>
      <c r="C87" s="4">
        <v>9</v>
      </c>
      <c r="D87" s="4">
        <v>8</v>
      </c>
      <c r="E87" s="5">
        <v>0.88888888888888884</v>
      </c>
      <c r="F87" s="4">
        <v>8</v>
      </c>
      <c r="G87" s="5">
        <v>0.88888888888888884</v>
      </c>
      <c r="H87" s="6">
        <v>4</v>
      </c>
    </row>
    <row r="88" spans="1:8" x14ac:dyDescent="0.25">
      <c r="A88" s="155"/>
      <c r="B88" s="7" t="s">
        <v>95</v>
      </c>
      <c r="C88" s="4">
        <v>10</v>
      </c>
      <c r="D88" s="4">
        <v>10</v>
      </c>
      <c r="E88" s="5">
        <v>1</v>
      </c>
      <c r="F88" s="4">
        <v>9</v>
      </c>
      <c r="G88" s="5">
        <v>0.9</v>
      </c>
      <c r="H88" s="6">
        <v>3.6</v>
      </c>
    </row>
    <row r="89" spans="1:8" x14ac:dyDescent="0.25">
      <c r="A89" s="155"/>
      <c r="B89" s="53" t="s">
        <v>27</v>
      </c>
      <c r="C89" s="17">
        <f>IFERROR(SUM(C84:C88), "--")</f>
        <v>40</v>
      </c>
      <c r="D89" s="17">
        <f>IFERROR(SUM(D84:D88), "--")</f>
        <v>39</v>
      </c>
      <c r="E89" s="101">
        <f>IFERROR(D89/C89, "--" )</f>
        <v>0.97499999999999998</v>
      </c>
      <c r="F89" s="17">
        <f>IFERROR(SUM(F84:F88), "--")</f>
        <v>38</v>
      </c>
      <c r="G89" s="101">
        <f>IFERROR(F89/C89, "--" )</f>
        <v>0.95</v>
      </c>
      <c r="H89" s="102" t="s">
        <v>29</v>
      </c>
    </row>
  </sheetData>
  <mergeCells count="15">
    <mergeCell ref="A42:A47"/>
    <mergeCell ref="A1:H2"/>
    <mergeCell ref="A4:A9"/>
    <mergeCell ref="A48:A53"/>
    <mergeCell ref="A12:A17"/>
    <mergeCell ref="A18:A23"/>
    <mergeCell ref="A24:A29"/>
    <mergeCell ref="A30:A35"/>
    <mergeCell ref="A36:A41"/>
    <mergeCell ref="A84:A89"/>
    <mergeCell ref="A54:A59"/>
    <mergeCell ref="A60:A65"/>
    <mergeCell ref="A66:A71"/>
    <mergeCell ref="A72:A77"/>
    <mergeCell ref="A78:A8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65" t="s">
        <v>101</v>
      </c>
      <c r="B1" s="166"/>
      <c r="C1" s="166"/>
      <c r="D1" s="166"/>
      <c r="E1" s="166"/>
      <c r="F1" s="166"/>
      <c r="G1" s="166"/>
      <c r="H1" s="166"/>
    </row>
    <row r="2" spans="1:8" ht="30" x14ac:dyDescent="0.25">
      <c r="A2" s="25" t="s">
        <v>43</v>
      </c>
      <c r="B2" s="2" t="s">
        <v>1</v>
      </c>
      <c r="C2" s="64" t="s">
        <v>46</v>
      </c>
      <c r="D2" s="64" t="s">
        <v>47</v>
      </c>
      <c r="E2" s="64" t="s">
        <v>44</v>
      </c>
      <c r="F2" s="64" t="s">
        <v>48</v>
      </c>
      <c r="G2" s="64" t="s">
        <v>0</v>
      </c>
      <c r="H2" s="64" t="s">
        <v>45</v>
      </c>
    </row>
    <row r="3" spans="1:8" x14ac:dyDescent="0.25">
      <c r="A3" s="171" t="s">
        <v>42</v>
      </c>
      <c r="B3" s="7" t="s">
        <v>91</v>
      </c>
      <c r="C3" s="26">
        <v>1133</v>
      </c>
      <c r="D3" s="26">
        <v>939</v>
      </c>
      <c r="E3" s="27">
        <v>0.82877316857899386</v>
      </c>
      <c r="F3" s="26">
        <v>798</v>
      </c>
      <c r="G3" s="27">
        <v>0.70432480141218001</v>
      </c>
      <c r="H3" s="28">
        <v>2.7413903743315511</v>
      </c>
    </row>
    <row r="4" spans="1:8" x14ac:dyDescent="0.25">
      <c r="A4" s="172"/>
      <c r="B4" s="7" t="s">
        <v>92</v>
      </c>
      <c r="C4" s="26">
        <v>1427</v>
      </c>
      <c r="D4" s="26">
        <v>1219</v>
      </c>
      <c r="E4" s="27">
        <v>0.85423966362999304</v>
      </c>
      <c r="F4" s="26">
        <v>1001</v>
      </c>
      <c r="G4" s="27">
        <v>0.70147161878065878</v>
      </c>
      <c r="H4" s="28">
        <v>2.5768403639371384</v>
      </c>
    </row>
    <row r="5" spans="1:8" x14ac:dyDescent="0.25">
      <c r="A5" s="172"/>
      <c r="B5" s="7" t="s">
        <v>93</v>
      </c>
      <c r="C5" s="26">
        <v>1369</v>
      </c>
      <c r="D5" s="26">
        <v>1103</v>
      </c>
      <c r="E5" s="27">
        <v>0.80569758948137327</v>
      </c>
      <c r="F5" s="26">
        <v>885</v>
      </c>
      <c r="G5" s="27">
        <v>0.6464572680788897</v>
      </c>
      <c r="H5" s="28">
        <v>2.5560218978102185</v>
      </c>
    </row>
    <row r="6" spans="1:8" x14ac:dyDescent="0.25">
      <c r="A6" s="172"/>
      <c r="B6" s="7" t="s">
        <v>94</v>
      </c>
      <c r="C6" s="26">
        <v>1361</v>
      </c>
      <c r="D6" s="26">
        <v>1163</v>
      </c>
      <c r="E6" s="27">
        <v>0.85451873622336516</v>
      </c>
      <c r="F6" s="26">
        <v>1013</v>
      </c>
      <c r="G6" s="27">
        <v>0.74430565760470246</v>
      </c>
      <c r="H6" s="28">
        <v>2.7580279232111691</v>
      </c>
    </row>
    <row r="7" spans="1:8" x14ac:dyDescent="0.25">
      <c r="A7" s="172"/>
      <c r="B7" s="7" t="s">
        <v>95</v>
      </c>
      <c r="C7" s="26">
        <v>1332</v>
      </c>
      <c r="D7" s="26">
        <v>1151</v>
      </c>
      <c r="E7" s="27">
        <v>0.8641141141141141</v>
      </c>
      <c r="F7" s="26">
        <v>978</v>
      </c>
      <c r="G7" s="27">
        <v>0.73423423423423428</v>
      </c>
      <c r="H7" s="28">
        <v>2.7098862642169728</v>
      </c>
    </row>
    <row r="8" spans="1:8" s="71" customFormat="1" x14ac:dyDescent="0.25">
      <c r="A8" s="173"/>
      <c r="B8" s="53" t="s">
        <v>27</v>
      </c>
      <c r="C8" s="92">
        <f>IFERROR(SUM(C3:C7), "--")</f>
        <v>6622</v>
      </c>
      <c r="D8" s="92">
        <f>IFERROR(SUM(D3:D7), "--")</f>
        <v>5575</v>
      </c>
      <c r="E8" s="97">
        <f>IFERROR(D8/C8, "--")</f>
        <v>0.84189066747206287</v>
      </c>
      <c r="F8" s="92">
        <f>IFERROR(SUM(F3:F7), "--")</f>
        <v>4675</v>
      </c>
      <c r="G8" s="97">
        <f>IFERROR(F8/C8, "--")</f>
        <v>0.70598006644518274</v>
      </c>
      <c r="H8" s="93" t="s">
        <v>29</v>
      </c>
    </row>
    <row r="9" spans="1:8" x14ac:dyDescent="0.25">
      <c r="A9" s="168" t="s">
        <v>50</v>
      </c>
      <c r="B9" s="86" t="s">
        <v>91</v>
      </c>
      <c r="C9" s="37" t="s">
        <v>29</v>
      </c>
      <c r="D9" s="37" t="s">
        <v>29</v>
      </c>
      <c r="E9" s="91" t="s">
        <v>29</v>
      </c>
      <c r="F9" s="37" t="s">
        <v>29</v>
      </c>
      <c r="G9" s="91" t="s">
        <v>29</v>
      </c>
      <c r="H9" s="90" t="s">
        <v>29</v>
      </c>
    </row>
    <row r="10" spans="1:8" x14ac:dyDescent="0.25">
      <c r="A10" s="169"/>
      <c r="B10" s="86" t="s">
        <v>92</v>
      </c>
      <c r="C10" s="37" t="s">
        <v>29</v>
      </c>
      <c r="D10" s="37" t="s">
        <v>29</v>
      </c>
      <c r="E10" s="91" t="s">
        <v>29</v>
      </c>
      <c r="F10" s="37" t="s">
        <v>29</v>
      </c>
      <c r="G10" s="91" t="s">
        <v>29</v>
      </c>
      <c r="H10" s="90" t="s">
        <v>29</v>
      </c>
    </row>
    <row r="11" spans="1:8" x14ac:dyDescent="0.25">
      <c r="A11" s="169"/>
      <c r="B11" s="86" t="s">
        <v>93</v>
      </c>
      <c r="C11" s="37" t="s">
        <v>29</v>
      </c>
      <c r="D11" s="37" t="s">
        <v>29</v>
      </c>
      <c r="E11" s="91" t="s">
        <v>29</v>
      </c>
      <c r="F11" s="37" t="s">
        <v>29</v>
      </c>
      <c r="G11" s="91" t="s">
        <v>29</v>
      </c>
      <c r="H11" s="90" t="s">
        <v>29</v>
      </c>
    </row>
    <row r="12" spans="1:8" x14ac:dyDescent="0.25">
      <c r="A12" s="169"/>
      <c r="B12" s="86" t="s">
        <v>94</v>
      </c>
      <c r="C12" s="37" t="s">
        <v>29</v>
      </c>
      <c r="D12" s="37" t="s">
        <v>29</v>
      </c>
      <c r="E12" s="91" t="s">
        <v>29</v>
      </c>
      <c r="F12" s="37" t="s">
        <v>29</v>
      </c>
      <c r="G12" s="91" t="s">
        <v>29</v>
      </c>
      <c r="H12" s="90" t="s">
        <v>29</v>
      </c>
    </row>
    <row r="13" spans="1:8" x14ac:dyDescent="0.25">
      <c r="A13" s="169"/>
      <c r="B13" s="86" t="s">
        <v>95</v>
      </c>
      <c r="C13" s="37" t="s">
        <v>29</v>
      </c>
      <c r="D13" s="37" t="s">
        <v>29</v>
      </c>
      <c r="E13" s="91" t="s">
        <v>29</v>
      </c>
      <c r="F13" s="37" t="s">
        <v>29</v>
      </c>
      <c r="G13" s="91" t="s">
        <v>29</v>
      </c>
      <c r="H13" s="90" t="s">
        <v>29</v>
      </c>
    </row>
    <row r="14" spans="1:8" s="71" customFormat="1" x14ac:dyDescent="0.25">
      <c r="A14" s="170"/>
      <c r="B14" s="94" t="s">
        <v>27</v>
      </c>
      <c r="C14" s="98">
        <f>IFERROR(SUM(C9:C13), "--")</f>
        <v>0</v>
      </c>
      <c r="D14" s="98">
        <f>IFERROR(SUM(D9:D13), "--")</f>
        <v>0</v>
      </c>
      <c r="E14" s="99" t="str">
        <f>IFERROR(D14/C14, "--")</f>
        <v>--</v>
      </c>
      <c r="F14" s="98">
        <f>IFERROR(SUM(F9:F13), "--")</f>
        <v>0</v>
      </c>
      <c r="G14" s="99" t="str">
        <f>IFERROR(F14/C14, "--")</f>
        <v>--</v>
      </c>
      <c r="H14" s="95" t="s">
        <v>29</v>
      </c>
    </row>
    <row r="15" spans="1:8" ht="15" customHeight="1" x14ac:dyDescent="0.25">
      <c r="A15" s="167" t="s">
        <v>49</v>
      </c>
      <c r="B15" s="7" t="s">
        <v>91</v>
      </c>
      <c r="C15" s="29" t="s">
        <v>29</v>
      </c>
      <c r="D15" s="29" t="s">
        <v>29</v>
      </c>
      <c r="E15" s="30" t="s">
        <v>29</v>
      </c>
      <c r="F15" s="29" t="s">
        <v>29</v>
      </c>
      <c r="G15" s="30" t="s">
        <v>29</v>
      </c>
      <c r="H15" s="31" t="s">
        <v>29</v>
      </c>
    </row>
    <row r="16" spans="1:8" x14ac:dyDescent="0.25">
      <c r="A16" s="167"/>
      <c r="B16" s="7" t="s">
        <v>92</v>
      </c>
      <c r="C16" s="29" t="s">
        <v>29</v>
      </c>
      <c r="D16" s="29" t="s">
        <v>29</v>
      </c>
      <c r="E16" s="30" t="s">
        <v>29</v>
      </c>
      <c r="F16" s="29" t="s">
        <v>29</v>
      </c>
      <c r="G16" s="30" t="s">
        <v>29</v>
      </c>
      <c r="H16" s="31" t="s">
        <v>29</v>
      </c>
    </row>
    <row r="17" spans="1:8" x14ac:dyDescent="0.25">
      <c r="A17" s="167"/>
      <c r="B17" s="7" t="s">
        <v>93</v>
      </c>
      <c r="C17" s="29" t="s">
        <v>29</v>
      </c>
      <c r="D17" s="29" t="s">
        <v>29</v>
      </c>
      <c r="E17" s="30" t="s">
        <v>29</v>
      </c>
      <c r="F17" s="29" t="s">
        <v>29</v>
      </c>
      <c r="G17" s="30" t="s">
        <v>29</v>
      </c>
      <c r="H17" s="31" t="s">
        <v>29</v>
      </c>
    </row>
    <row r="18" spans="1:8" x14ac:dyDescent="0.25">
      <c r="A18" s="167"/>
      <c r="B18" s="7" t="s">
        <v>94</v>
      </c>
      <c r="C18" s="29" t="s">
        <v>29</v>
      </c>
      <c r="D18" s="29" t="s">
        <v>29</v>
      </c>
      <c r="E18" s="30" t="s">
        <v>29</v>
      </c>
      <c r="F18" s="29" t="s">
        <v>29</v>
      </c>
      <c r="G18" s="30" t="s">
        <v>29</v>
      </c>
      <c r="H18" s="31" t="s">
        <v>29</v>
      </c>
    </row>
    <row r="19" spans="1:8" x14ac:dyDescent="0.25">
      <c r="A19" s="167"/>
      <c r="B19" s="7" t="s">
        <v>95</v>
      </c>
      <c r="C19" s="29" t="s">
        <v>29</v>
      </c>
      <c r="D19" s="29" t="s">
        <v>29</v>
      </c>
      <c r="E19" s="30" t="s">
        <v>29</v>
      </c>
      <c r="F19" s="29" t="s">
        <v>29</v>
      </c>
      <c r="G19" s="30" t="s">
        <v>29</v>
      </c>
      <c r="H19" s="31" t="s">
        <v>29</v>
      </c>
    </row>
    <row r="20" spans="1:8" s="71" customFormat="1" x14ac:dyDescent="0.25">
      <c r="A20" s="167"/>
      <c r="B20" s="53" t="s">
        <v>27</v>
      </c>
      <c r="C20" s="92">
        <f>IFERROR(SUM(C15:C19), "--")</f>
        <v>0</v>
      </c>
      <c r="D20" s="92">
        <f>IFERROR(SUM(D15:D19), "--")</f>
        <v>0</v>
      </c>
      <c r="E20" s="68" t="str">
        <f>IFERROR(D20/C20, "--")</f>
        <v>--</v>
      </c>
      <c r="F20" s="92">
        <f>IFERROR(SUM(F15:F19), "--")</f>
        <v>0</v>
      </c>
      <c r="G20" s="68" t="str">
        <f>IFERROR(F20/C20, "--")</f>
        <v>--</v>
      </c>
      <c r="H20" s="96"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88"/>
      <c r="B1" s="188"/>
      <c r="C1" s="188" t="s">
        <v>102</v>
      </c>
      <c r="D1" s="188"/>
      <c r="E1" s="188"/>
      <c r="F1" s="188"/>
      <c r="G1" s="188"/>
      <c r="H1" s="188"/>
      <c r="I1" s="165" t="s">
        <v>102</v>
      </c>
      <c r="J1" s="165"/>
      <c r="K1" s="165"/>
      <c r="L1" s="165"/>
      <c r="M1" s="165"/>
      <c r="N1" s="165"/>
      <c r="O1" s="165" t="s">
        <v>102</v>
      </c>
      <c r="P1" s="165"/>
      <c r="Q1" s="165"/>
      <c r="R1" s="165"/>
      <c r="S1" s="165"/>
      <c r="T1" s="165"/>
    </row>
    <row r="2" spans="1:20" ht="21" x14ac:dyDescent="0.25">
      <c r="A2" s="180" t="s">
        <v>35</v>
      </c>
      <c r="B2" s="186" t="s">
        <v>1</v>
      </c>
      <c r="C2" s="183" t="s">
        <v>42</v>
      </c>
      <c r="D2" s="184"/>
      <c r="E2" s="184"/>
      <c r="F2" s="184"/>
      <c r="G2" s="184"/>
      <c r="H2" s="185"/>
      <c r="I2" s="182" t="s">
        <v>50</v>
      </c>
      <c r="J2" s="182"/>
      <c r="K2" s="182"/>
      <c r="L2" s="182"/>
      <c r="M2" s="182"/>
      <c r="N2" s="182"/>
      <c r="O2" s="182" t="s">
        <v>49</v>
      </c>
      <c r="P2" s="182"/>
      <c r="Q2" s="182"/>
      <c r="R2" s="182"/>
      <c r="S2" s="182"/>
      <c r="T2" s="182"/>
    </row>
    <row r="3" spans="1:20" x14ac:dyDescent="0.25">
      <c r="A3" s="181"/>
      <c r="B3" s="187"/>
      <c r="C3" s="64" t="s">
        <v>46</v>
      </c>
      <c r="D3" s="64" t="s">
        <v>47</v>
      </c>
      <c r="E3" s="64" t="s">
        <v>44</v>
      </c>
      <c r="F3" s="64" t="s">
        <v>48</v>
      </c>
      <c r="G3" s="64" t="s">
        <v>0</v>
      </c>
      <c r="H3" s="64" t="s">
        <v>45</v>
      </c>
      <c r="I3" s="64" t="s">
        <v>46</v>
      </c>
      <c r="J3" s="64" t="s">
        <v>47</v>
      </c>
      <c r="K3" s="64" t="s">
        <v>44</v>
      </c>
      <c r="L3" s="64" t="s">
        <v>48</v>
      </c>
      <c r="M3" s="64" t="s">
        <v>0</v>
      </c>
      <c r="N3" s="64" t="s">
        <v>45</v>
      </c>
      <c r="O3" s="64" t="s">
        <v>46</v>
      </c>
      <c r="P3" s="64" t="s">
        <v>47</v>
      </c>
      <c r="Q3" s="64" t="s">
        <v>44</v>
      </c>
      <c r="R3" s="64" t="s">
        <v>48</v>
      </c>
      <c r="S3" s="64" t="s">
        <v>0</v>
      </c>
      <c r="T3" s="64" t="s">
        <v>45</v>
      </c>
    </row>
    <row r="4" spans="1:20" ht="15" customHeight="1" x14ac:dyDescent="0.25">
      <c r="A4" s="174" t="s">
        <v>36</v>
      </c>
      <c r="B4" s="7" t="s">
        <v>91</v>
      </c>
      <c r="C4" s="78">
        <v>49</v>
      </c>
      <c r="D4" s="32">
        <v>42</v>
      </c>
      <c r="E4" s="27">
        <v>0.8571428571428571</v>
      </c>
      <c r="F4" s="32">
        <v>30</v>
      </c>
      <c r="G4" s="27">
        <v>0.61224489795918369</v>
      </c>
      <c r="H4" s="33">
        <v>2.0975609756097562</v>
      </c>
      <c r="I4" s="119" t="s">
        <v>29</v>
      </c>
      <c r="J4" s="120" t="s">
        <v>29</v>
      </c>
      <c r="K4" s="30" t="s">
        <v>29</v>
      </c>
      <c r="L4" s="120" t="s">
        <v>29</v>
      </c>
      <c r="M4" s="30" t="s">
        <v>29</v>
      </c>
      <c r="N4" s="121" t="s">
        <v>29</v>
      </c>
      <c r="O4" s="119" t="s">
        <v>29</v>
      </c>
      <c r="P4" s="120" t="s">
        <v>29</v>
      </c>
      <c r="Q4" s="30" t="s">
        <v>29</v>
      </c>
      <c r="R4" s="120" t="s">
        <v>29</v>
      </c>
      <c r="S4" s="30" t="s">
        <v>29</v>
      </c>
      <c r="T4" s="121" t="s">
        <v>29</v>
      </c>
    </row>
    <row r="5" spans="1:20" x14ac:dyDescent="0.25">
      <c r="A5" s="175"/>
      <c r="B5" s="7" t="s">
        <v>92</v>
      </c>
      <c r="C5" s="78">
        <v>76</v>
      </c>
      <c r="D5" s="32">
        <v>62</v>
      </c>
      <c r="E5" s="27">
        <v>0.81578947368421051</v>
      </c>
      <c r="F5" s="32">
        <v>47</v>
      </c>
      <c r="G5" s="27">
        <v>0.61842105263157898</v>
      </c>
      <c r="H5" s="33">
        <v>2.442622950819672</v>
      </c>
      <c r="I5" s="119" t="s">
        <v>29</v>
      </c>
      <c r="J5" s="120" t="s">
        <v>29</v>
      </c>
      <c r="K5" s="30" t="s">
        <v>29</v>
      </c>
      <c r="L5" s="120" t="s">
        <v>29</v>
      </c>
      <c r="M5" s="30" t="s">
        <v>29</v>
      </c>
      <c r="N5" s="121" t="s">
        <v>29</v>
      </c>
      <c r="O5" s="119" t="s">
        <v>29</v>
      </c>
      <c r="P5" s="120" t="s">
        <v>29</v>
      </c>
      <c r="Q5" s="30" t="s">
        <v>29</v>
      </c>
      <c r="R5" s="120" t="s">
        <v>29</v>
      </c>
      <c r="S5" s="30" t="s">
        <v>29</v>
      </c>
      <c r="T5" s="121" t="s">
        <v>29</v>
      </c>
    </row>
    <row r="6" spans="1:20" x14ac:dyDescent="0.25">
      <c r="A6" s="175"/>
      <c r="B6" s="7" t="s">
        <v>93</v>
      </c>
      <c r="C6" s="78">
        <v>76</v>
      </c>
      <c r="D6" s="32">
        <v>64</v>
      </c>
      <c r="E6" s="27">
        <v>0.84210526315789469</v>
      </c>
      <c r="F6" s="32">
        <v>39</v>
      </c>
      <c r="G6" s="27">
        <v>0.51315789473684215</v>
      </c>
      <c r="H6" s="33">
        <v>1.8253968253968254</v>
      </c>
      <c r="I6" s="119" t="s">
        <v>29</v>
      </c>
      <c r="J6" s="120" t="s">
        <v>29</v>
      </c>
      <c r="K6" s="30" t="s">
        <v>29</v>
      </c>
      <c r="L6" s="120" t="s">
        <v>29</v>
      </c>
      <c r="M6" s="30" t="s">
        <v>29</v>
      </c>
      <c r="N6" s="121" t="s">
        <v>29</v>
      </c>
      <c r="O6" s="119" t="s">
        <v>29</v>
      </c>
      <c r="P6" s="120" t="s">
        <v>29</v>
      </c>
      <c r="Q6" s="30" t="s">
        <v>29</v>
      </c>
      <c r="R6" s="120" t="s">
        <v>29</v>
      </c>
      <c r="S6" s="30" t="s">
        <v>29</v>
      </c>
      <c r="T6" s="121" t="s">
        <v>29</v>
      </c>
    </row>
    <row r="7" spans="1:20" x14ac:dyDescent="0.25">
      <c r="A7" s="175"/>
      <c r="B7" s="7" t="s">
        <v>94</v>
      </c>
      <c r="C7" s="78">
        <v>77</v>
      </c>
      <c r="D7" s="32">
        <v>56</v>
      </c>
      <c r="E7" s="27">
        <v>0.72727272727272729</v>
      </c>
      <c r="F7" s="32">
        <v>43</v>
      </c>
      <c r="G7" s="27">
        <v>0.55844155844155841</v>
      </c>
      <c r="H7" s="33">
        <v>2.2092592592592593</v>
      </c>
      <c r="I7" s="119" t="s">
        <v>29</v>
      </c>
      <c r="J7" s="120" t="s">
        <v>29</v>
      </c>
      <c r="K7" s="30" t="s">
        <v>29</v>
      </c>
      <c r="L7" s="120" t="s">
        <v>29</v>
      </c>
      <c r="M7" s="30" t="s">
        <v>29</v>
      </c>
      <c r="N7" s="121" t="s">
        <v>29</v>
      </c>
      <c r="O7" s="119" t="s">
        <v>29</v>
      </c>
      <c r="P7" s="120" t="s">
        <v>29</v>
      </c>
      <c r="Q7" s="30" t="s">
        <v>29</v>
      </c>
      <c r="R7" s="120" t="s">
        <v>29</v>
      </c>
      <c r="S7" s="30" t="s">
        <v>29</v>
      </c>
      <c r="T7" s="121" t="s">
        <v>29</v>
      </c>
    </row>
    <row r="8" spans="1:20" x14ac:dyDescent="0.25">
      <c r="A8" s="175"/>
      <c r="B8" s="7" t="s">
        <v>95</v>
      </c>
      <c r="C8" s="78">
        <v>73</v>
      </c>
      <c r="D8" s="32">
        <v>57</v>
      </c>
      <c r="E8" s="27">
        <v>0.78082191780821919</v>
      </c>
      <c r="F8" s="32">
        <v>36</v>
      </c>
      <c r="G8" s="27">
        <v>0.49315068493150682</v>
      </c>
      <c r="H8" s="33">
        <v>1.9473684210526316</v>
      </c>
      <c r="I8" s="119" t="s">
        <v>29</v>
      </c>
      <c r="J8" s="120" t="s">
        <v>29</v>
      </c>
      <c r="K8" s="30" t="s">
        <v>29</v>
      </c>
      <c r="L8" s="120" t="s">
        <v>29</v>
      </c>
      <c r="M8" s="30" t="s">
        <v>29</v>
      </c>
      <c r="N8" s="121" t="s">
        <v>29</v>
      </c>
      <c r="O8" s="119" t="s">
        <v>29</v>
      </c>
      <c r="P8" s="120" t="s">
        <v>29</v>
      </c>
      <c r="Q8" s="30" t="s">
        <v>29</v>
      </c>
      <c r="R8" s="120" t="s">
        <v>29</v>
      </c>
      <c r="S8" s="30" t="s">
        <v>29</v>
      </c>
      <c r="T8" s="121" t="s">
        <v>29</v>
      </c>
    </row>
    <row r="9" spans="1:20" s="71" customFormat="1" x14ac:dyDescent="0.25">
      <c r="A9" s="176"/>
      <c r="B9" s="53" t="s">
        <v>27</v>
      </c>
      <c r="C9" s="79">
        <f>IFERROR(SUM(C4:C8), "--")</f>
        <v>351</v>
      </c>
      <c r="D9" s="67">
        <f>IFERROR(SUM(D4:D8), "--")</f>
        <v>281</v>
      </c>
      <c r="E9" s="68">
        <f>IFERROR(D9/C9, "--")</f>
        <v>0.80056980056980054</v>
      </c>
      <c r="F9" s="67">
        <f>IFERROR(SUM(F4:F8), "--")</f>
        <v>195</v>
      </c>
      <c r="G9" s="68">
        <f>IFERROR(F9/C9, "--")</f>
        <v>0.55555555555555558</v>
      </c>
      <c r="H9" s="69" t="s">
        <v>29</v>
      </c>
      <c r="I9" s="79">
        <f>IFERROR(SUM(I4:I8), "--")</f>
        <v>0</v>
      </c>
      <c r="J9" s="67">
        <f>IFERROR(SUM(J4:J8), "--")</f>
        <v>0</v>
      </c>
      <c r="K9" s="68" t="str">
        <f>IFERROR(J9/I9, "--")</f>
        <v>--</v>
      </c>
      <c r="L9" s="67">
        <f>IFERROR(SUM(L4:L8), "--")</f>
        <v>0</v>
      </c>
      <c r="M9" s="68" t="str">
        <f>IFERROR(L9/I9, "--")</f>
        <v>--</v>
      </c>
      <c r="N9" s="69" t="s">
        <v>29</v>
      </c>
      <c r="O9" s="79">
        <f>IFERROR(SUM(O4:O8), "--")</f>
        <v>0</v>
      </c>
      <c r="P9" s="67">
        <f>IFERROR(SUM(P4:P8), "--")</f>
        <v>0</v>
      </c>
      <c r="Q9" s="68" t="str">
        <f>IFERROR(P9/O9, "--")</f>
        <v>--</v>
      </c>
      <c r="R9" s="67">
        <f>IFERROR(SUM(R4:R8), "--")</f>
        <v>0</v>
      </c>
      <c r="S9" s="68" t="str">
        <f>IFERROR(R9/O9, "--")</f>
        <v>--</v>
      </c>
      <c r="T9" s="69" t="s">
        <v>29</v>
      </c>
    </row>
    <row r="10" spans="1:20" ht="15" customHeight="1" x14ac:dyDescent="0.25">
      <c r="A10" s="156" t="s">
        <v>37</v>
      </c>
      <c r="B10" s="34" t="s">
        <v>91</v>
      </c>
      <c r="C10" s="80">
        <v>7</v>
      </c>
      <c r="D10" s="35">
        <v>6</v>
      </c>
      <c r="E10" s="58">
        <v>0.8571428571428571</v>
      </c>
      <c r="F10" s="35">
        <v>4</v>
      </c>
      <c r="G10" s="58">
        <v>0.5714285714285714</v>
      </c>
      <c r="H10" s="36">
        <v>2.1666666666666665</v>
      </c>
      <c r="I10" s="83" t="s">
        <v>29</v>
      </c>
      <c r="J10" s="37" t="s">
        <v>29</v>
      </c>
      <c r="K10" s="91" t="s">
        <v>29</v>
      </c>
      <c r="L10" s="37" t="s">
        <v>29</v>
      </c>
      <c r="M10" s="91" t="s">
        <v>29</v>
      </c>
      <c r="N10" s="90" t="s">
        <v>29</v>
      </c>
      <c r="O10" s="83" t="s">
        <v>29</v>
      </c>
      <c r="P10" s="37" t="s">
        <v>29</v>
      </c>
      <c r="Q10" s="91" t="s">
        <v>29</v>
      </c>
      <c r="R10" s="37" t="s">
        <v>29</v>
      </c>
      <c r="S10" s="91" t="s">
        <v>29</v>
      </c>
      <c r="T10" s="90" t="s">
        <v>29</v>
      </c>
    </row>
    <row r="11" spans="1:20" x14ac:dyDescent="0.25">
      <c r="A11" s="157"/>
      <c r="B11" s="34" t="s">
        <v>92</v>
      </c>
      <c r="C11" s="80">
        <v>1</v>
      </c>
      <c r="D11" s="35">
        <v>1</v>
      </c>
      <c r="E11" s="58">
        <v>1</v>
      </c>
      <c r="F11" s="35">
        <v>1</v>
      </c>
      <c r="G11" s="58">
        <v>1</v>
      </c>
      <c r="H11" s="36">
        <v>2</v>
      </c>
      <c r="I11" s="83" t="s">
        <v>29</v>
      </c>
      <c r="J11" s="37" t="s">
        <v>29</v>
      </c>
      <c r="K11" s="91" t="s">
        <v>29</v>
      </c>
      <c r="L11" s="37" t="s">
        <v>29</v>
      </c>
      <c r="M11" s="91" t="s">
        <v>29</v>
      </c>
      <c r="N11" s="90" t="s">
        <v>29</v>
      </c>
      <c r="O11" s="83" t="s">
        <v>29</v>
      </c>
      <c r="P11" s="37" t="s">
        <v>29</v>
      </c>
      <c r="Q11" s="91" t="s">
        <v>29</v>
      </c>
      <c r="R11" s="37" t="s">
        <v>29</v>
      </c>
      <c r="S11" s="91" t="s">
        <v>29</v>
      </c>
      <c r="T11" s="90" t="s">
        <v>29</v>
      </c>
    </row>
    <row r="12" spans="1:20" x14ac:dyDescent="0.25">
      <c r="A12" s="157"/>
      <c r="B12" s="34" t="s">
        <v>93</v>
      </c>
      <c r="C12" s="80">
        <v>5</v>
      </c>
      <c r="D12" s="35">
        <v>5</v>
      </c>
      <c r="E12" s="58">
        <v>1</v>
      </c>
      <c r="F12" s="35">
        <v>4</v>
      </c>
      <c r="G12" s="58">
        <v>0.8</v>
      </c>
      <c r="H12" s="36">
        <v>2.66</v>
      </c>
      <c r="I12" s="83" t="s">
        <v>29</v>
      </c>
      <c r="J12" s="37" t="s">
        <v>29</v>
      </c>
      <c r="K12" s="91" t="s">
        <v>29</v>
      </c>
      <c r="L12" s="37" t="s">
        <v>29</v>
      </c>
      <c r="M12" s="91" t="s">
        <v>29</v>
      </c>
      <c r="N12" s="122" t="s">
        <v>29</v>
      </c>
      <c r="O12" s="83" t="s">
        <v>29</v>
      </c>
      <c r="P12" s="37" t="s">
        <v>29</v>
      </c>
      <c r="Q12" s="91" t="s">
        <v>29</v>
      </c>
      <c r="R12" s="37" t="s">
        <v>29</v>
      </c>
      <c r="S12" s="91" t="s">
        <v>29</v>
      </c>
      <c r="T12" s="90" t="s">
        <v>29</v>
      </c>
    </row>
    <row r="13" spans="1:20" x14ac:dyDescent="0.25">
      <c r="A13" s="157"/>
      <c r="B13" s="34" t="s">
        <v>94</v>
      </c>
      <c r="C13" s="80">
        <v>7</v>
      </c>
      <c r="D13" s="35">
        <v>6</v>
      </c>
      <c r="E13" s="58">
        <v>0.8571428571428571</v>
      </c>
      <c r="F13" s="35">
        <v>5</v>
      </c>
      <c r="G13" s="58">
        <v>0.7142857142857143</v>
      </c>
      <c r="H13" s="36">
        <v>2.6666666666666665</v>
      </c>
      <c r="I13" s="83" t="s">
        <v>29</v>
      </c>
      <c r="J13" s="37" t="s">
        <v>29</v>
      </c>
      <c r="K13" s="91" t="s">
        <v>29</v>
      </c>
      <c r="L13" s="37" t="s">
        <v>29</v>
      </c>
      <c r="M13" s="91" t="s">
        <v>29</v>
      </c>
      <c r="N13" s="90" t="s">
        <v>29</v>
      </c>
      <c r="O13" s="83" t="s">
        <v>29</v>
      </c>
      <c r="P13" s="37" t="s">
        <v>29</v>
      </c>
      <c r="Q13" s="91" t="s">
        <v>29</v>
      </c>
      <c r="R13" s="37" t="s">
        <v>29</v>
      </c>
      <c r="S13" s="91" t="s">
        <v>29</v>
      </c>
      <c r="T13" s="90" t="s">
        <v>29</v>
      </c>
    </row>
    <row r="14" spans="1:20" x14ac:dyDescent="0.25">
      <c r="A14" s="157"/>
      <c r="B14" s="34" t="s">
        <v>95</v>
      </c>
      <c r="C14" s="80">
        <v>12</v>
      </c>
      <c r="D14" s="35">
        <v>12</v>
      </c>
      <c r="E14" s="58">
        <v>1</v>
      </c>
      <c r="F14" s="35">
        <v>12</v>
      </c>
      <c r="G14" s="58">
        <v>1</v>
      </c>
      <c r="H14" s="36">
        <v>3.7299999999999995</v>
      </c>
      <c r="I14" s="83" t="s">
        <v>29</v>
      </c>
      <c r="J14" s="37" t="s">
        <v>29</v>
      </c>
      <c r="K14" s="91" t="s">
        <v>29</v>
      </c>
      <c r="L14" s="37" t="s">
        <v>29</v>
      </c>
      <c r="M14" s="91" t="s">
        <v>29</v>
      </c>
      <c r="N14" s="90" t="s">
        <v>29</v>
      </c>
      <c r="O14" s="83" t="s">
        <v>29</v>
      </c>
      <c r="P14" s="37" t="s">
        <v>29</v>
      </c>
      <c r="Q14" s="91" t="s">
        <v>29</v>
      </c>
      <c r="R14" s="37" t="s">
        <v>29</v>
      </c>
      <c r="S14" s="91" t="s">
        <v>29</v>
      </c>
      <c r="T14" s="90" t="s">
        <v>29</v>
      </c>
    </row>
    <row r="15" spans="1:20" s="71" customFormat="1" x14ac:dyDescent="0.25">
      <c r="A15" s="158"/>
      <c r="B15" s="72" t="s">
        <v>27</v>
      </c>
      <c r="C15" s="81">
        <f>IFERROR(SUM(C10:C14), "--")</f>
        <v>32</v>
      </c>
      <c r="D15" s="73">
        <f>IFERROR(SUM(D10:D14), "--")</f>
        <v>30</v>
      </c>
      <c r="E15" s="74">
        <f>IFERROR(D15/C15, "--")</f>
        <v>0.9375</v>
      </c>
      <c r="F15" s="73">
        <f>IFERROR(SUM(F10:F14), "--")</f>
        <v>26</v>
      </c>
      <c r="G15" s="74">
        <f>IFERROR(F15/C15, "--")</f>
        <v>0.8125</v>
      </c>
      <c r="H15" s="75" t="s">
        <v>29</v>
      </c>
      <c r="I15" s="81">
        <f>IFERROR(SUM(I10:I14), "--")</f>
        <v>0</v>
      </c>
      <c r="J15" s="73">
        <f>IFERROR(SUM(J10:J14), "--")</f>
        <v>0</v>
      </c>
      <c r="K15" s="74" t="str">
        <f>IFERROR(J15/I15, "--")</f>
        <v>--</v>
      </c>
      <c r="L15" s="73">
        <f>IFERROR(SUM(L10:L14), "--")</f>
        <v>0</v>
      </c>
      <c r="M15" s="74" t="str">
        <f>IFERROR(L15/I15, "--")</f>
        <v>--</v>
      </c>
      <c r="N15" s="75" t="s">
        <v>29</v>
      </c>
      <c r="O15" s="81">
        <f>IFERROR(SUM(O10:O14), "--")</f>
        <v>0</v>
      </c>
      <c r="P15" s="73">
        <f>IFERROR(SUM(P10:P14), "--")</f>
        <v>0</v>
      </c>
      <c r="Q15" s="74" t="str">
        <f>IFERROR(P15/O15, "--")</f>
        <v>--</v>
      </c>
      <c r="R15" s="73">
        <f>IFERROR(SUM(R10:R14), "--")</f>
        <v>0</v>
      </c>
      <c r="S15" s="74" t="str">
        <f>IFERROR(R15/O15, "--")</f>
        <v>--</v>
      </c>
      <c r="T15" s="75" t="s">
        <v>29</v>
      </c>
    </row>
    <row r="16" spans="1:20" x14ac:dyDescent="0.25">
      <c r="A16" s="177" t="s">
        <v>13</v>
      </c>
      <c r="B16" s="7" t="s">
        <v>91</v>
      </c>
      <c r="C16" s="78">
        <v>57</v>
      </c>
      <c r="D16" s="32">
        <v>48</v>
      </c>
      <c r="E16" s="27">
        <v>0.84210526315789469</v>
      </c>
      <c r="F16" s="32">
        <v>43</v>
      </c>
      <c r="G16" s="27">
        <v>0.75438596491228072</v>
      </c>
      <c r="H16" s="33">
        <v>2.7375000000000003</v>
      </c>
      <c r="I16" s="119" t="s">
        <v>29</v>
      </c>
      <c r="J16" s="120" t="s">
        <v>29</v>
      </c>
      <c r="K16" s="30" t="s">
        <v>29</v>
      </c>
      <c r="L16" s="120" t="s">
        <v>29</v>
      </c>
      <c r="M16" s="30" t="s">
        <v>29</v>
      </c>
      <c r="N16" s="121" t="s">
        <v>29</v>
      </c>
      <c r="O16" s="119" t="s">
        <v>29</v>
      </c>
      <c r="P16" s="120" t="s">
        <v>29</v>
      </c>
      <c r="Q16" s="30" t="s">
        <v>29</v>
      </c>
      <c r="R16" s="120" t="s">
        <v>29</v>
      </c>
      <c r="S16" s="30" t="s">
        <v>29</v>
      </c>
      <c r="T16" s="121" t="s">
        <v>29</v>
      </c>
    </row>
    <row r="17" spans="1:20" x14ac:dyDescent="0.25">
      <c r="A17" s="178"/>
      <c r="B17" s="7" t="s">
        <v>92</v>
      </c>
      <c r="C17" s="78">
        <v>39</v>
      </c>
      <c r="D17" s="32">
        <v>32</v>
      </c>
      <c r="E17" s="27">
        <v>0.82051282051282048</v>
      </c>
      <c r="F17" s="32">
        <v>27</v>
      </c>
      <c r="G17" s="27">
        <v>0.69230769230769229</v>
      </c>
      <c r="H17" s="33">
        <v>2.7096774193548385</v>
      </c>
      <c r="I17" s="119" t="s">
        <v>29</v>
      </c>
      <c r="J17" s="120" t="s">
        <v>29</v>
      </c>
      <c r="K17" s="30" t="s">
        <v>29</v>
      </c>
      <c r="L17" s="120" t="s">
        <v>29</v>
      </c>
      <c r="M17" s="30" t="s">
        <v>29</v>
      </c>
      <c r="N17" s="121" t="s">
        <v>29</v>
      </c>
      <c r="O17" s="119" t="s">
        <v>29</v>
      </c>
      <c r="P17" s="120" t="s">
        <v>29</v>
      </c>
      <c r="Q17" s="30" t="s">
        <v>29</v>
      </c>
      <c r="R17" s="120" t="s">
        <v>29</v>
      </c>
      <c r="S17" s="30" t="s">
        <v>29</v>
      </c>
      <c r="T17" s="121" t="s">
        <v>29</v>
      </c>
    </row>
    <row r="18" spans="1:20" x14ac:dyDescent="0.25">
      <c r="A18" s="178"/>
      <c r="B18" s="7" t="s">
        <v>93</v>
      </c>
      <c r="C18" s="78">
        <v>48</v>
      </c>
      <c r="D18" s="32">
        <v>41</v>
      </c>
      <c r="E18" s="27">
        <v>0.85416666666666663</v>
      </c>
      <c r="F18" s="32">
        <v>37</v>
      </c>
      <c r="G18" s="27">
        <v>0.77083333333333337</v>
      </c>
      <c r="H18" s="33">
        <v>2.9024390243902438</v>
      </c>
      <c r="I18" s="119" t="s">
        <v>29</v>
      </c>
      <c r="J18" s="120" t="s">
        <v>29</v>
      </c>
      <c r="K18" s="30" t="s">
        <v>29</v>
      </c>
      <c r="L18" s="120" t="s">
        <v>29</v>
      </c>
      <c r="M18" s="30" t="s">
        <v>29</v>
      </c>
      <c r="N18" s="121" t="s">
        <v>29</v>
      </c>
      <c r="O18" s="119" t="s">
        <v>29</v>
      </c>
      <c r="P18" s="120" t="s">
        <v>29</v>
      </c>
      <c r="Q18" s="30" t="s">
        <v>29</v>
      </c>
      <c r="R18" s="120" t="s">
        <v>29</v>
      </c>
      <c r="S18" s="30" t="s">
        <v>29</v>
      </c>
      <c r="T18" s="121" t="s">
        <v>29</v>
      </c>
    </row>
    <row r="19" spans="1:20" x14ac:dyDescent="0.25">
      <c r="A19" s="178"/>
      <c r="B19" s="7" t="s">
        <v>94</v>
      </c>
      <c r="C19" s="78">
        <v>54</v>
      </c>
      <c r="D19" s="32">
        <v>48</v>
      </c>
      <c r="E19" s="27">
        <v>0.88888888888888884</v>
      </c>
      <c r="F19" s="32">
        <v>44</v>
      </c>
      <c r="G19" s="27">
        <v>0.81481481481481477</v>
      </c>
      <c r="H19" s="33">
        <v>3.0625</v>
      </c>
      <c r="I19" s="119" t="s">
        <v>29</v>
      </c>
      <c r="J19" s="120" t="s">
        <v>29</v>
      </c>
      <c r="K19" s="30" t="s">
        <v>29</v>
      </c>
      <c r="L19" s="120" t="s">
        <v>29</v>
      </c>
      <c r="M19" s="30" t="s">
        <v>29</v>
      </c>
      <c r="N19" s="121" t="s">
        <v>29</v>
      </c>
      <c r="O19" s="119" t="s">
        <v>29</v>
      </c>
      <c r="P19" s="120" t="s">
        <v>29</v>
      </c>
      <c r="Q19" s="30" t="s">
        <v>29</v>
      </c>
      <c r="R19" s="120" t="s">
        <v>29</v>
      </c>
      <c r="S19" s="30" t="s">
        <v>29</v>
      </c>
      <c r="T19" s="121" t="s">
        <v>29</v>
      </c>
    </row>
    <row r="20" spans="1:20" x14ac:dyDescent="0.25">
      <c r="A20" s="178"/>
      <c r="B20" s="7" t="s">
        <v>95</v>
      </c>
      <c r="C20" s="78">
        <v>55</v>
      </c>
      <c r="D20" s="32">
        <v>51</v>
      </c>
      <c r="E20" s="27">
        <v>0.92727272727272725</v>
      </c>
      <c r="F20" s="32">
        <v>49</v>
      </c>
      <c r="G20" s="27">
        <v>0.89090909090909087</v>
      </c>
      <c r="H20" s="33">
        <v>2.9921568627450981</v>
      </c>
      <c r="I20" s="119" t="s">
        <v>29</v>
      </c>
      <c r="J20" s="120" t="s">
        <v>29</v>
      </c>
      <c r="K20" s="30" t="s">
        <v>29</v>
      </c>
      <c r="L20" s="120" t="s">
        <v>29</v>
      </c>
      <c r="M20" s="30" t="s">
        <v>29</v>
      </c>
      <c r="N20" s="121" t="s">
        <v>29</v>
      </c>
      <c r="O20" s="119" t="s">
        <v>29</v>
      </c>
      <c r="P20" s="120" t="s">
        <v>29</v>
      </c>
      <c r="Q20" s="30" t="s">
        <v>29</v>
      </c>
      <c r="R20" s="120" t="s">
        <v>29</v>
      </c>
      <c r="S20" s="30" t="s">
        <v>29</v>
      </c>
      <c r="T20" s="121" t="s">
        <v>29</v>
      </c>
    </row>
    <row r="21" spans="1:20" s="71" customFormat="1" x14ac:dyDescent="0.25">
      <c r="A21" s="179"/>
      <c r="B21" s="53" t="s">
        <v>27</v>
      </c>
      <c r="C21" s="79">
        <f>IFERROR(SUM(C16:C20), "--")</f>
        <v>253</v>
      </c>
      <c r="D21" s="67">
        <f>IFERROR(SUM(D16:D20), "--")</f>
        <v>220</v>
      </c>
      <c r="E21" s="68">
        <f>IFERROR(D21/C21, "--")</f>
        <v>0.86956521739130432</v>
      </c>
      <c r="F21" s="67">
        <f>IFERROR(SUM(F16:F20), "--")</f>
        <v>200</v>
      </c>
      <c r="G21" s="68">
        <f>IFERROR(F21/C21, "--")</f>
        <v>0.79051383399209485</v>
      </c>
      <c r="H21" s="70" t="s">
        <v>29</v>
      </c>
      <c r="I21" s="79">
        <f>IFERROR(SUM(I16:I20), "--")</f>
        <v>0</v>
      </c>
      <c r="J21" s="67">
        <f>IFERROR(SUM(J16:J20), "--")</f>
        <v>0</v>
      </c>
      <c r="K21" s="68" t="str">
        <f>IFERROR(J21/I21, "--")</f>
        <v>--</v>
      </c>
      <c r="L21" s="67">
        <f>IFERROR(SUM(L16:L20), "--")</f>
        <v>0</v>
      </c>
      <c r="M21" s="68" t="str">
        <f>IFERROR(L21/I21, "--")</f>
        <v>--</v>
      </c>
      <c r="N21" s="70" t="s">
        <v>29</v>
      </c>
      <c r="O21" s="79">
        <f>IFERROR(SUM(O16:O20), "--")</f>
        <v>0</v>
      </c>
      <c r="P21" s="67">
        <f>IFERROR(SUM(P16:P20), "--")</f>
        <v>0</v>
      </c>
      <c r="Q21" s="68" t="str">
        <f>IFERROR(P21/O21, "--")</f>
        <v>--</v>
      </c>
      <c r="R21" s="67">
        <f>IFERROR(SUM(R16:R20), "--")</f>
        <v>0</v>
      </c>
      <c r="S21" s="68" t="str">
        <f>IFERROR(R21/O21, "--")</f>
        <v>--</v>
      </c>
      <c r="T21" s="70" t="s">
        <v>29</v>
      </c>
    </row>
    <row r="22" spans="1:20" x14ac:dyDescent="0.25">
      <c r="A22" s="149" t="s">
        <v>14</v>
      </c>
      <c r="B22" s="34" t="s">
        <v>91</v>
      </c>
      <c r="C22" s="80">
        <v>57</v>
      </c>
      <c r="D22" s="35">
        <v>51</v>
      </c>
      <c r="E22" s="58">
        <v>0.89473684210526316</v>
      </c>
      <c r="F22" s="35">
        <v>46</v>
      </c>
      <c r="G22" s="58">
        <v>0.80701754385964908</v>
      </c>
      <c r="H22" s="36">
        <v>2.784313725490196</v>
      </c>
      <c r="I22" s="83" t="s">
        <v>29</v>
      </c>
      <c r="J22" s="37" t="s">
        <v>29</v>
      </c>
      <c r="K22" s="91" t="s">
        <v>29</v>
      </c>
      <c r="L22" s="37" t="s">
        <v>29</v>
      </c>
      <c r="M22" s="91" t="s">
        <v>29</v>
      </c>
      <c r="N22" s="90" t="s">
        <v>29</v>
      </c>
      <c r="O22" s="83" t="s">
        <v>29</v>
      </c>
      <c r="P22" s="37" t="s">
        <v>29</v>
      </c>
      <c r="Q22" s="91" t="s">
        <v>29</v>
      </c>
      <c r="R22" s="37" t="s">
        <v>29</v>
      </c>
      <c r="S22" s="91" t="s">
        <v>29</v>
      </c>
      <c r="T22" s="90" t="s">
        <v>29</v>
      </c>
    </row>
    <row r="23" spans="1:20" x14ac:dyDescent="0.25">
      <c r="A23" s="150"/>
      <c r="B23" s="34" t="s">
        <v>92</v>
      </c>
      <c r="C23" s="80">
        <v>65</v>
      </c>
      <c r="D23" s="35">
        <v>57</v>
      </c>
      <c r="E23" s="58">
        <v>0.87692307692307692</v>
      </c>
      <c r="F23" s="35">
        <v>48</v>
      </c>
      <c r="G23" s="58">
        <v>0.7384615384615385</v>
      </c>
      <c r="H23" s="36">
        <v>2.6719298245614036</v>
      </c>
      <c r="I23" s="83" t="s">
        <v>29</v>
      </c>
      <c r="J23" s="37" t="s">
        <v>29</v>
      </c>
      <c r="K23" s="91" t="s">
        <v>29</v>
      </c>
      <c r="L23" s="37" t="s">
        <v>29</v>
      </c>
      <c r="M23" s="91" t="s">
        <v>29</v>
      </c>
      <c r="N23" s="90" t="s">
        <v>29</v>
      </c>
      <c r="O23" s="83" t="s">
        <v>29</v>
      </c>
      <c r="P23" s="37" t="s">
        <v>29</v>
      </c>
      <c r="Q23" s="91" t="s">
        <v>29</v>
      </c>
      <c r="R23" s="37" t="s">
        <v>29</v>
      </c>
      <c r="S23" s="91" t="s">
        <v>29</v>
      </c>
      <c r="T23" s="90" t="s">
        <v>29</v>
      </c>
    </row>
    <row r="24" spans="1:20" x14ac:dyDescent="0.25">
      <c r="A24" s="150"/>
      <c r="B24" s="34" t="s">
        <v>93</v>
      </c>
      <c r="C24" s="80">
        <v>68</v>
      </c>
      <c r="D24" s="35">
        <v>55</v>
      </c>
      <c r="E24" s="58">
        <v>0.80882352941176472</v>
      </c>
      <c r="F24" s="35">
        <v>40</v>
      </c>
      <c r="G24" s="58">
        <v>0.58823529411764708</v>
      </c>
      <c r="H24" s="36">
        <v>2.4127272727272722</v>
      </c>
      <c r="I24" s="83" t="s">
        <v>29</v>
      </c>
      <c r="J24" s="37" t="s">
        <v>29</v>
      </c>
      <c r="K24" s="91" t="s">
        <v>29</v>
      </c>
      <c r="L24" s="37" t="s">
        <v>29</v>
      </c>
      <c r="M24" s="91" t="s">
        <v>29</v>
      </c>
      <c r="N24" s="90" t="s">
        <v>29</v>
      </c>
      <c r="O24" s="83" t="s">
        <v>29</v>
      </c>
      <c r="P24" s="37" t="s">
        <v>29</v>
      </c>
      <c r="Q24" s="91" t="s">
        <v>29</v>
      </c>
      <c r="R24" s="37" t="s">
        <v>29</v>
      </c>
      <c r="S24" s="91" t="s">
        <v>29</v>
      </c>
      <c r="T24" s="90" t="s">
        <v>29</v>
      </c>
    </row>
    <row r="25" spans="1:20" x14ac:dyDescent="0.25">
      <c r="A25" s="150"/>
      <c r="B25" s="34" t="s">
        <v>94</v>
      </c>
      <c r="C25" s="80">
        <v>61</v>
      </c>
      <c r="D25" s="35">
        <v>56</v>
      </c>
      <c r="E25" s="58">
        <v>0.91803278688524592</v>
      </c>
      <c r="F25" s="35">
        <v>53</v>
      </c>
      <c r="G25" s="58">
        <v>0.86885245901639341</v>
      </c>
      <c r="H25" s="36">
        <v>3.0589285714285714</v>
      </c>
      <c r="I25" s="83" t="s">
        <v>29</v>
      </c>
      <c r="J25" s="37" t="s">
        <v>29</v>
      </c>
      <c r="K25" s="91" t="s">
        <v>29</v>
      </c>
      <c r="L25" s="37" t="s">
        <v>29</v>
      </c>
      <c r="M25" s="91" t="s">
        <v>29</v>
      </c>
      <c r="N25" s="90" t="s">
        <v>29</v>
      </c>
      <c r="O25" s="83" t="s">
        <v>29</v>
      </c>
      <c r="P25" s="37" t="s">
        <v>29</v>
      </c>
      <c r="Q25" s="91" t="s">
        <v>29</v>
      </c>
      <c r="R25" s="37" t="s">
        <v>29</v>
      </c>
      <c r="S25" s="91" t="s">
        <v>29</v>
      </c>
      <c r="T25" s="90" t="s">
        <v>29</v>
      </c>
    </row>
    <row r="26" spans="1:20" x14ac:dyDescent="0.25">
      <c r="A26" s="150"/>
      <c r="B26" s="34" t="s">
        <v>95</v>
      </c>
      <c r="C26" s="80">
        <v>55</v>
      </c>
      <c r="D26" s="35">
        <v>48</v>
      </c>
      <c r="E26" s="58">
        <v>0.87272727272727268</v>
      </c>
      <c r="F26" s="35">
        <v>45</v>
      </c>
      <c r="G26" s="58">
        <v>0.81818181818181823</v>
      </c>
      <c r="H26" s="36">
        <v>2.9583333333333335</v>
      </c>
      <c r="I26" s="83" t="s">
        <v>29</v>
      </c>
      <c r="J26" s="37" t="s">
        <v>29</v>
      </c>
      <c r="K26" s="91" t="s">
        <v>29</v>
      </c>
      <c r="L26" s="37" t="s">
        <v>29</v>
      </c>
      <c r="M26" s="91" t="s">
        <v>29</v>
      </c>
      <c r="N26" s="90" t="s">
        <v>29</v>
      </c>
      <c r="O26" s="83" t="s">
        <v>29</v>
      </c>
      <c r="P26" s="37" t="s">
        <v>29</v>
      </c>
      <c r="Q26" s="91" t="s">
        <v>29</v>
      </c>
      <c r="R26" s="37" t="s">
        <v>29</v>
      </c>
      <c r="S26" s="91" t="s">
        <v>29</v>
      </c>
      <c r="T26" s="90" t="s">
        <v>29</v>
      </c>
    </row>
    <row r="27" spans="1:20" s="71" customFormat="1" x14ac:dyDescent="0.25">
      <c r="A27" s="151"/>
      <c r="B27" s="72" t="s">
        <v>27</v>
      </c>
      <c r="C27" s="81">
        <f>IFERROR(SUM(C22:C26), "--")</f>
        <v>306</v>
      </c>
      <c r="D27" s="73">
        <f>IFERROR(SUM(D22:D26), "--")</f>
        <v>267</v>
      </c>
      <c r="E27" s="74">
        <f>IFERROR(D27/C27, "--")</f>
        <v>0.87254901960784315</v>
      </c>
      <c r="F27" s="73">
        <f>IFERROR(SUM(F22:F26), "--")</f>
        <v>232</v>
      </c>
      <c r="G27" s="74">
        <f>IFERROR(F27/C27, "--")</f>
        <v>0.75816993464052285</v>
      </c>
      <c r="H27" s="75" t="s">
        <v>29</v>
      </c>
      <c r="I27" s="81">
        <f>IFERROR(SUM(I22:I26), "--")</f>
        <v>0</v>
      </c>
      <c r="J27" s="73">
        <f>IFERROR(SUM(J22:J26), "--")</f>
        <v>0</v>
      </c>
      <c r="K27" s="74" t="str">
        <f>IFERROR(J27/I27, "--")</f>
        <v>--</v>
      </c>
      <c r="L27" s="73">
        <f>IFERROR(SUM(L22:L26), "--")</f>
        <v>0</v>
      </c>
      <c r="M27" s="74" t="str">
        <f>IFERROR(L27/I27, "--")</f>
        <v>--</v>
      </c>
      <c r="N27" s="75" t="s">
        <v>29</v>
      </c>
      <c r="O27" s="81">
        <f>IFERROR(SUM(O22:O26), "--")</f>
        <v>0</v>
      </c>
      <c r="P27" s="73">
        <f>IFERROR(SUM(P22:P26), "--")</f>
        <v>0</v>
      </c>
      <c r="Q27" s="74" t="str">
        <f>IFERROR(P27/O27, "--")</f>
        <v>--</v>
      </c>
      <c r="R27" s="73">
        <f>IFERROR(SUM(R22:R26), "--")</f>
        <v>0</v>
      </c>
      <c r="S27" s="74" t="str">
        <f>IFERROR(R27/O27, "--")</f>
        <v>--</v>
      </c>
      <c r="T27" s="75" t="s">
        <v>29</v>
      </c>
    </row>
    <row r="28" spans="1:20" x14ac:dyDescent="0.25">
      <c r="A28" s="177" t="s">
        <v>87</v>
      </c>
      <c r="B28" s="7" t="s">
        <v>91</v>
      </c>
      <c r="C28" s="78">
        <v>418</v>
      </c>
      <c r="D28" s="32">
        <v>337</v>
      </c>
      <c r="E28" s="27">
        <v>0.80622009569377995</v>
      </c>
      <c r="F28" s="32">
        <v>277</v>
      </c>
      <c r="G28" s="27">
        <v>0.66267942583732053</v>
      </c>
      <c r="H28" s="33">
        <v>2.549404761904762</v>
      </c>
      <c r="I28" s="119" t="s">
        <v>29</v>
      </c>
      <c r="J28" s="120" t="s">
        <v>29</v>
      </c>
      <c r="K28" s="30" t="s">
        <v>29</v>
      </c>
      <c r="L28" s="120" t="s">
        <v>29</v>
      </c>
      <c r="M28" s="30" t="s">
        <v>29</v>
      </c>
      <c r="N28" s="121" t="s">
        <v>29</v>
      </c>
      <c r="O28" s="119" t="s">
        <v>29</v>
      </c>
      <c r="P28" s="120" t="s">
        <v>29</v>
      </c>
      <c r="Q28" s="30" t="s">
        <v>29</v>
      </c>
      <c r="R28" s="120" t="s">
        <v>29</v>
      </c>
      <c r="S28" s="30" t="s">
        <v>29</v>
      </c>
      <c r="T28" s="121" t="s">
        <v>29</v>
      </c>
    </row>
    <row r="29" spans="1:20" x14ac:dyDescent="0.25">
      <c r="A29" s="178"/>
      <c r="B29" s="7" t="s">
        <v>92</v>
      </c>
      <c r="C29" s="78">
        <v>516</v>
      </c>
      <c r="D29" s="32">
        <v>428</v>
      </c>
      <c r="E29" s="27">
        <v>0.8294573643410853</v>
      </c>
      <c r="F29" s="32">
        <v>329</v>
      </c>
      <c r="G29" s="27">
        <v>0.63759689922480622</v>
      </c>
      <c r="H29" s="33">
        <v>2.3233644859813083</v>
      </c>
      <c r="I29" s="119" t="s">
        <v>29</v>
      </c>
      <c r="J29" s="120" t="s">
        <v>29</v>
      </c>
      <c r="K29" s="30" t="s">
        <v>29</v>
      </c>
      <c r="L29" s="120" t="s">
        <v>29</v>
      </c>
      <c r="M29" s="30" t="s">
        <v>29</v>
      </c>
      <c r="N29" s="121" t="s">
        <v>29</v>
      </c>
      <c r="O29" s="119" t="s">
        <v>29</v>
      </c>
      <c r="P29" s="120" t="s">
        <v>29</v>
      </c>
      <c r="Q29" s="30" t="s">
        <v>29</v>
      </c>
      <c r="R29" s="120" t="s">
        <v>29</v>
      </c>
      <c r="S29" s="30" t="s">
        <v>29</v>
      </c>
      <c r="T29" s="121" t="s">
        <v>29</v>
      </c>
    </row>
    <row r="30" spans="1:20" x14ac:dyDescent="0.25">
      <c r="A30" s="178"/>
      <c r="B30" s="7" t="s">
        <v>93</v>
      </c>
      <c r="C30" s="78">
        <v>497</v>
      </c>
      <c r="D30" s="32">
        <v>400</v>
      </c>
      <c r="E30" s="27">
        <v>0.8048289738430584</v>
      </c>
      <c r="F30" s="32">
        <v>299</v>
      </c>
      <c r="G30" s="27">
        <v>0.60160965794768617</v>
      </c>
      <c r="H30" s="33">
        <v>2.3290000000000002</v>
      </c>
      <c r="I30" s="119" t="s">
        <v>29</v>
      </c>
      <c r="J30" s="120" t="s">
        <v>29</v>
      </c>
      <c r="K30" s="30" t="s">
        <v>29</v>
      </c>
      <c r="L30" s="120" t="s">
        <v>29</v>
      </c>
      <c r="M30" s="30" t="s">
        <v>29</v>
      </c>
      <c r="N30" s="121" t="s">
        <v>29</v>
      </c>
      <c r="O30" s="119" t="s">
        <v>29</v>
      </c>
      <c r="P30" s="120" t="s">
        <v>29</v>
      </c>
      <c r="Q30" s="30" t="s">
        <v>29</v>
      </c>
      <c r="R30" s="120" t="s">
        <v>29</v>
      </c>
      <c r="S30" s="30" t="s">
        <v>29</v>
      </c>
      <c r="T30" s="121" t="s">
        <v>29</v>
      </c>
    </row>
    <row r="31" spans="1:20" x14ac:dyDescent="0.25">
      <c r="A31" s="178"/>
      <c r="B31" s="7" t="s">
        <v>94</v>
      </c>
      <c r="C31" s="78">
        <v>496</v>
      </c>
      <c r="D31" s="32">
        <v>405</v>
      </c>
      <c r="E31" s="27">
        <v>0.81653225806451613</v>
      </c>
      <c r="F31" s="32">
        <v>332</v>
      </c>
      <c r="G31" s="27">
        <v>0.66935483870967738</v>
      </c>
      <c r="H31" s="33">
        <v>2.5502487562189056</v>
      </c>
      <c r="I31" s="119" t="s">
        <v>29</v>
      </c>
      <c r="J31" s="120" t="s">
        <v>29</v>
      </c>
      <c r="K31" s="30" t="s">
        <v>29</v>
      </c>
      <c r="L31" s="120" t="s">
        <v>29</v>
      </c>
      <c r="M31" s="30" t="s">
        <v>29</v>
      </c>
      <c r="N31" s="121" t="s">
        <v>29</v>
      </c>
      <c r="O31" s="119" t="s">
        <v>29</v>
      </c>
      <c r="P31" s="120" t="s">
        <v>29</v>
      </c>
      <c r="Q31" s="30" t="s">
        <v>29</v>
      </c>
      <c r="R31" s="120" t="s">
        <v>29</v>
      </c>
      <c r="S31" s="30" t="s">
        <v>29</v>
      </c>
      <c r="T31" s="121" t="s">
        <v>29</v>
      </c>
    </row>
    <row r="32" spans="1:20" x14ac:dyDescent="0.25">
      <c r="A32" s="178"/>
      <c r="B32" s="7" t="s">
        <v>95</v>
      </c>
      <c r="C32" s="78">
        <v>517</v>
      </c>
      <c r="D32" s="32">
        <v>441</v>
      </c>
      <c r="E32" s="27">
        <v>0.85299806576402326</v>
      </c>
      <c r="F32" s="32">
        <v>363</v>
      </c>
      <c r="G32" s="27">
        <v>0.7021276595744681</v>
      </c>
      <c r="H32" s="33">
        <v>2.5610478359908888</v>
      </c>
      <c r="I32" s="119" t="s">
        <v>29</v>
      </c>
      <c r="J32" s="120" t="s">
        <v>29</v>
      </c>
      <c r="K32" s="30" t="s">
        <v>29</v>
      </c>
      <c r="L32" s="120" t="s">
        <v>29</v>
      </c>
      <c r="M32" s="30" t="s">
        <v>29</v>
      </c>
      <c r="N32" s="121" t="s">
        <v>29</v>
      </c>
      <c r="O32" s="119" t="s">
        <v>29</v>
      </c>
      <c r="P32" s="120" t="s">
        <v>29</v>
      </c>
      <c r="Q32" s="30" t="s">
        <v>29</v>
      </c>
      <c r="R32" s="120" t="s">
        <v>29</v>
      </c>
      <c r="S32" s="30" t="s">
        <v>29</v>
      </c>
      <c r="T32" s="121" t="s">
        <v>29</v>
      </c>
    </row>
    <row r="33" spans="1:20" s="71" customFormat="1" x14ac:dyDescent="0.25">
      <c r="A33" s="179"/>
      <c r="B33" s="53" t="s">
        <v>27</v>
      </c>
      <c r="C33" s="79">
        <f>IFERROR(SUM(C28:C32), "--")</f>
        <v>2444</v>
      </c>
      <c r="D33" s="67">
        <f>IFERROR(SUM(D28:D32), "--")</f>
        <v>2011</v>
      </c>
      <c r="E33" s="68">
        <f>IFERROR(D33/C33, "--")</f>
        <v>0.82283142389525366</v>
      </c>
      <c r="F33" s="67">
        <f>IFERROR(SUM(F28:F32), "--")</f>
        <v>1600</v>
      </c>
      <c r="G33" s="68">
        <f>IFERROR(F33/C33, "--")</f>
        <v>0.65466448445171854</v>
      </c>
      <c r="H33" s="70" t="s">
        <v>29</v>
      </c>
      <c r="I33" s="79">
        <f>IFERROR(SUM(I28:I32), "--")</f>
        <v>0</v>
      </c>
      <c r="J33" s="67">
        <f>IFERROR(SUM(J28:J32), "--")</f>
        <v>0</v>
      </c>
      <c r="K33" s="68" t="str">
        <f>IFERROR(J33/I33, "--")</f>
        <v>--</v>
      </c>
      <c r="L33" s="67">
        <f>IFERROR(SUM(L28:L32), "--")</f>
        <v>0</v>
      </c>
      <c r="M33" s="68" t="str">
        <f>IFERROR(L33/I33, "--")</f>
        <v>--</v>
      </c>
      <c r="N33" s="70" t="s">
        <v>29</v>
      </c>
      <c r="O33" s="79">
        <f>IFERROR(SUM(O28:O32), "--")</f>
        <v>0</v>
      </c>
      <c r="P33" s="67">
        <f>IFERROR(SUM(P28:P32), "--")</f>
        <v>0</v>
      </c>
      <c r="Q33" s="68" t="str">
        <f>IFERROR(P33/O33, "--")</f>
        <v>--</v>
      </c>
      <c r="R33" s="67">
        <f>IFERROR(SUM(R28:R32), "--")</f>
        <v>0</v>
      </c>
      <c r="S33" s="68" t="str">
        <f>IFERROR(R33/O33, "--")</f>
        <v>--</v>
      </c>
      <c r="T33" s="70" t="s">
        <v>29</v>
      </c>
    </row>
    <row r="34" spans="1:20" x14ac:dyDescent="0.25">
      <c r="A34" s="149" t="s">
        <v>15</v>
      </c>
      <c r="B34" s="34" t="s">
        <v>91</v>
      </c>
      <c r="C34" s="80">
        <v>1</v>
      </c>
      <c r="D34" s="35">
        <v>1</v>
      </c>
      <c r="E34" s="58">
        <v>1</v>
      </c>
      <c r="F34" s="35">
        <v>1</v>
      </c>
      <c r="G34" s="58">
        <v>1</v>
      </c>
      <c r="H34" s="36">
        <v>3</v>
      </c>
      <c r="I34" s="83" t="s">
        <v>29</v>
      </c>
      <c r="J34" s="37" t="s">
        <v>29</v>
      </c>
      <c r="K34" s="91" t="s">
        <v>29</v>
      </c>
      <c r="L34" s="37" t="s">
        <v>29</v>
      </c>
      <c r="M34" s="91" t="s">
        <v>29</v>
      </c>
      <c r="N34" s="90" t="s">
        <v>29</v>
      </c>
      <c r="O34" s="83" t="s">
        <v>29</v>
      </c>
      <c r="P34" s="37" t="s">
        <v>29</v>
      </c>
      <c r="Q34" s="91" t="s">
        <v>29</v>
      </c>
      <c r="R34" s="37" t="s">
        <v>29</v>
      </c>
      <c r="S34" s="91" t="s">
        <v>29</v>
      </c>
      <c r="T34" s="90" t="s">
        <v>29</v>
      </c>
    </row>
    <row r="35" spans="1:20" x14ac:dyDescent="0.25">
      <c r="A35" s="150"/>
      <c r="B35" s="34" t="s">
        <v>92</v>
      </c>
      <c r="C35" s="80">
        <v>4</v>
      </c>
      <c r="D35" s="35">
        <v>4</v>
      </c>
      <c r="E35" s="58">
        <v>1</v>
      </c>
      <c r="F35" s="35">
        <v>3</v>
      </c>
      <c r="G35" s="58">
        <v>0.75</v>
      </c>
      <c r="H35" s="36">
        <v>1.5</v>
      </c>
      <c r="I35" s="83" t="s">
        <v>29</v>
      </c>
      <c r="J35" s="37" t="s">
        <v>29</v>
      </c>
      <c r="K35" s="91" t="s">
        <v>29</v>
      </c>
      <c r="L35" s="37" t="s">
        <v>29</v>
      </c>
      <c r="M35" s="91" t="s">
        <v>29</v>
      </c>
      <c r="N35" s="90" t="s">
        <v>29</v>
      </c>
      <c r="O35" s="83" t="s">
        <v>29</v>
      </c>
      <c r="P35" s="37" t="s">
        <v>29</v>
      </c>
      <c r="Q35" s="91" t="s">
        <v>29</v>
      </c>
      <c r="R35" s="37" t="s">
        <v>29</v>
      </c>
      <c r="S35" s="91" t="s">
        <v>29</v>
      </c>
      <c r="T35" s="90" t="s">
        <v>29</v>
      </c>
    </row>
    <row r="36" spans="1:20" x14ac:dyDescent="0.25">
      <c r="A36" s="150"/>
      <c r="B36" s="34" t="s">
        <v>93</v>
      </c>
      <c r="C36" s="80">
        <v>9</v>
      </c>
      <c r="D36" s="35">
        <v>8</v>
      </c>
      <c r="E36" s="58">
        <v>0.88888888888888884</v>
      </c>
      <c r="F36" s="35">
        <v>5</v>
      </c>
      <c r="G36" s="58">
        <v>0.55555555555555558</v>
      </c>
      <c r="H36" s="36">
        <v>2</v>
      </c>
      <c r="I36" s="83" t="s">
        <v>29</v>
      </c>
      <c r="J36" s="37" t="s">
        <v>29</v>
      </c>
      <c r="K36" s="91" t="s">
        <v>29</v>
      </c>
      <c r="L36" s="37" t="s">
        <v>29</v>
      </c>
      <c r="M36" s="91" t="s">
        <v>29</v>
      </c>
      <c r="N36" s="90" t="s">
        <v>29</v>
      </c>
      <c r="O36" s="83" t="s">
        <v>29</v>
      </c>
      <c r="P36" s="37" t="s">
        <v>29</v>
      </c>
      <c r="Q36" s="91" t="s">
        <v>29</v>
      </c>
      <c r="R36" s="37" t="s">
        <v>29</v>
      </c>
      <c r="S36" s="91" t="s">
        <v>29</v>
      </c>
      <c r="T36" s="90" t="s">
        <v>29</v>
      </c>
    </row>
    <row r="37" spans="1:20" x14ac:dyDescent="0.25">
      <c r="A37" s="150"/>
      <c r="B37" s="34" t="s">
        <v>94</v>
      </c>
      <c r="C37" s="80">
        <v>3</v>
      </c>
      <c r="D37" s="35">
        <v>3</v>
      </c>
      <c r="E37" s="58">
        <v>1</v>
      </c>
      <c r="F37" s="35">
        <v>1</v>
      </c>
      <c r="G37" s="58">
        <v>0.33333333333333331</v>
      </c>
      <c r="H37" s="36">
        <v>1.6666666666666667</v>
      </c>
      <c r="I37" s="83" t="s">
        <v>29</v>
      </c>
      <c r="J37" s="37" t="s">
        <v>29</v>
      </c>
      <c r="K37" s="91" t="s">
        <v>29</v>
      </c>
      <c r="L37" s="37" t="s">
        <v>29</v>
      </c>
      <c r="M37" s="91" t="s">
        <v>29</v>
      </c>
      <c r="N37" s="90" t="s">
        <v>29</v>
      </c>
      <c r="O37" s="83" t="s">
        <v>29</v>
      </c>
      <c r="P37" s="37" t="s">
        <v>29</v>
      </c>
      <c r="Q37" s="91" t="s">
        <v>29</v>
      </c>
      <c r="R37" s="37" t="s">
        <v>29</v>
      </c>
      <c r="S37" s="91" t="s">
        <v>29</v>
      </c>
      <c r="T37" s="90" t="s">
        <v>29</v>
      </c>
    </row>
    <row r="38" spans="1:20" x14ac:dyDescent="0.25">
      <c r="A38" s="150"/>
      <c r="B38" s="34" t="s">
        <v>95</v>
      </c>
      <c r="C38" s="80">
        <v>4</v>
      </c>
      <c r="D38" s="35">
        <v>4</v>
      </c>
      <c r="E38" s="58">
        <v>1</v>
      </c>
      <c r="F38" s="35">
        <v>4</v>
      </c>
      <c r="G38" s="58">
        <v>1</v>
      </c>
      <c r="H38" s="36">
        <v>2.5</v>
      </c>
      <c r="I38" s="83" t="s">
        <v>29</v>
      </c>
      <c r="J38" s="37" t="s">
        <v>29</v>
      </c>
      <c r="K38" s="91" t="s">
        <v>29</v>
      </c>
      <c r="L38" s="37" t="s">
        <v>29</v>
      </c>
      <c r="M38" s="91" t="s">
        <v>29</v>
      </c>
      <c r="N38" s="90" t="s">
        <v>29</v>
      </c>
      <c r="O38" s="83" t="s">
        <v>29</v>
      </c>
      <c r="P38" s="37" t="s">
        <v>29</v>
      </c>
      <c r="Q38" s="91" t="s">
        <v>29</v>
      </c>
      <c r="R38" s="37" t="s">
        <v>29</v>
      </c>
      <c r="S38" s="91" t="s">
        <v>29</v>
      </c>
      <c r="T38" s="90" t="s">
        <v>29</v>
      </c>
    </row>
    <row r="39" spans="1:20" s="71" customFormat="1" x14ac:dyDescent="0.25">
      <c r="A39" s="151"/>
      <c r="B39" s="72" t="s">
        <v>27</v>
      </c>
      <c r="C39" s="81">
        <f>IFERROR(SUM(C34:C38), "--")</f>
        <v>21</v>
      </c>
      <c r="D39" s="73">
        <f>IFERROR(SUM(D34:D38), "--")</f>
        <v>20</v>
      </c>
      <c r="E39" s="74">
        <f>IFERROR(D39/C39, "--")</f>
        <v>0.95238095238095233</v>
      </c>
      <c r="F39" s="73">
        <f>IFERROR(SUM(F34:F38), "--")</f>
        <v>14</v>
      </c>
      <c r="G39" s="74">
        <f>IFERROR(F39/C39, "--")</f>
        <v>0.66666666666666663</v>
      </c>
      <c r="H39" s="75" t="s">
        <v>29</v>
      </c>
      <c r="I39" s="81">
        <f>IFERROR(SUM(I34:I38), "--")</f>
        <v>0</v>
      </c>
      <c r="J39" s="73">
        <f>IFERROR(SUM(J34:J38), "--")</f>
        <v>0</v>
      </c>
      <c r="K39" s="74" t="str">
        <f>IFERROR(J39/I39, "--")</f>
        <v>--</v>
      </c>
      <c r="L39" s="73">
        <f>IFERROR(SUM(L34:L38), "--")</f>
        <v>0</v>
      </c>
      <c r="M39" s="74" t="str">
        <f>IFERROR(L39/I39, "--")</f>
        <v>--</v>
      </c>
      <c r="N39" s="75" t="s">
        <v>29</v>
      </c>
      <c r="O39" s="81">
        <f>IFERROR(SUM(O34:O38), "--")</f>
        <v>0</v>
      </c>
      <c r="P39" s="73">
        <f>IFERROR(SUM(P34:P38), "--")</f>
        <v>0</v>
      </c>
      <c r="Q39" s="74" t="str">
        <f>IFERROR(P39/O39, "--")</f>
        <v>--</v>
      </c>
      <c r="R39" s="73">
        <f>IFERROR(SUM(R34:R38), "--")</f>
        <v>0</v>
      </c>
      <c r="S39" s="74" t="str">
        <f>IFERROR(R39/O39, "--")</f>
        <v>--</v>
      </c>
      <c r="T39" s="75" t="s">
        <v>29</v>
      </c>
    </row>
    <row r="40" spans="1:20" ht="15" customHeight="1" x14ac:dyDescent="0.25">
      <c r="A40" s="174" t="s">
        <v>51</v>
      </c>
      <c r="B40" s="7" t="s">
        <v>91</v>
      </c>
      <c r="C40" s="78">
        <v>431</v>
      </c>
      <c r="D40" s="32">
        <v>367</v>
      </c>
      <c r="E40" s="27">
        <v>0.85150812064965198</v>
      </c>
      <c r="F40" s="32">
        <v>319</v>
      </c>
      <c r="G40" s="27">
        <v>0.74013921113689096</v>
      </c>
      <c r="H40" s="33">
        <v>2.9449315068493154</v>
      </c>
      <c r="I40" s="119" t="s">
        <v>29</v>
      </c>
      <c r="J40" s="120" t="s">
        <v>29</v>
      </c>
      <c r="K40" s="30" t="s">
        <v>29</v>
      </c>
      <c r="L40" s="120" t="s">
        <v>29</v>
      </c>
      <c r="M40" s="30" t="s">
        <v>29</v>
      </c>
      <c r="N40" s="121" t="s">
        <v>29</v>
      </c>
      <c r="O40" s="119" t="s">
        <v>29</v>
      </c>
      <c r="P40" s="120" t="s">
        <v>29</v>
      </c>
      <c r="Q40" s="30" t="s">
        <v>29</v>
      </c>
      <c r="R40" s="120" t="s">
        <v>29</v>
      </c>
      <c r="S40" s="30" t="s">
        <v>29</v>
      </c>
      <c r="T40" s="121" t="s">
        <v>29</v>
      </c>
    </row>
    <row r="41" spans="1:20" x14ac:dyDescent="0.25">
      <c r="A41" s="175"/>
      <c r="B41" s="7" t="s">
        <v>92</v>
      </c>
      <c r="C41" s="78">
        <v>607</v>
      </c>
      <c r="D41" s="32">
        <v>536</v>
      </c>
      <c r="E41" s="27">
        <v>0.88303130148270181</v>
      </c>
      <c r="F41" s="32">
        <v>467</v>
      </c>
      <c r="G41" s="27">
        <v>0.7693574958813838</v>
      </c>
      <c r="H41" s="33">
        <v>2.7852551984877123</v>
      </c>
      <c r="I41" s="119" t="s">
        <v>29</v>
      </c>
      <c r="J41" s="120" t="s">
        <v>29</v>
      </c>
      <c r="K41" s="30" t="s">
        <v>29</v>
      </c>
      <c r="L41" s="120" t="s">
        <v>29</v>
      </c>
      <c r="M41" s="30" t="s">
        <v>29</v>
      </c>
      <c r="N41" s="121" t="s">
        <v>29</v>
      </c>
      <c r="O41" s="119" t="s">
        <v>29</v>
      </c>
      <c r="P41" s="120" t="s">
        <v>29</v>
      </c>
      <c r="Q41" s="30" t="s">
        <v>29</v>
      </c>
      <c r="R41" s="120" t="s">
        <v>29</v>
      </c>
      <c r="S41" s="30" t="s">
        <v>29</v>
      </c>
      <c r="T41" s="121" t="s">
        <v>29</v>
      </c>
    </row>
    <row r="42" spans="1:20" x14ac:dyDescent="0.25">
      <c r="A42" s="175"/>
      <c r="B42" s="7" t="s">
        <v>93</v>
      </c>
      <c r="C42" s="78">
        <v>542</v>
      </c>
      <c r="D42" s="32">
        <v>439</v>
      </c>
      <c r="E42" s="27">
        <v>0.80996309963099633</v>
      </c>
      <c r="F42" s="32">
        <v>377</v>
      </c>
      <c r="G42" s="27">
        <v>0.69557195571955721</v>
      </c>
      <c r="H42" s="33">
        <v>2.768591224018476</v>
      </c>
      <c r="I42" s="119" t="s">
        <v>29</v>
      </c>
      <c r="J42" s="120" t="s">
        <v>29</v>
      </c>
      <c r="K42" s="30" t="s">
        <v>29</v>
      </c>
      <c r="L42" s="120" t="s">
        <v>29</v>
      </c>
      <c r="M42" s="30" t="s">
        <v>29</v>
      </c>
      <c r="N42" s="121" t="s">
        <v>29</v>
      </c>
      <c r="O42" s="119" t="s">
        <v>29</v>
      </c>
      <c r="P42" s="120" t="s">
        <v>29</v>
      </c>
      <c r="Q42" s="30" t="s">
        <v>29</v>
      </c>
      <c r="R42" s="120" t="s">
        <v>29</v>
      </c>
      <c r="S42" s="30" t="s">
        <v>29</v>
      </c>
      <c r="T42" s="121" t="s">
        <v>29</v>
      </c>
    </row>
    <row r="43" spans="1:20" x14ac:dyDescent="0.25">
      <c r="A43" s="175"/>
      <c r="B43" s="7" t="s">
        <v>94</v>
      </c>
      <c r="C43" s="78">
        <v>561</v>
      </c>
      <c r="D43" s="32">
        <v>498</v>
      </c>
      <c r="E43" s="27">
        <v>0.88770053475935828</v>
      </c>
      <c r="F43" s="32">
        <v>451</v>
      </c>
      <c r="G43" s="27">
        <v>0.80392156862745101</v>
      </c>
      <c r="H43" s="33">
        <v>2.9162217659137575</v>
      </c>
      <c r="I43" s="119" t="s">
        <v>29</v>
      </c>
      <c r="J43" s="120" t="s">
        <v>29</v>
      </c>
      <c r="K43" s="30" t="s">
        <v>29</v>
      </c>
      <c r="L43" s="120" t="s">
        <v>29</v>
      </c>
      <c r="M43" s="30" t="s">
        <v>29</v>
      </c>
      <c r="N43" s="121" t="s">
        <v>29</v>
      </c>
      <c r="O43" s="119" t="s">
        <v>29</v>
      </c>
      <c r="P43" s="120" t="s">
        <v>29</v>
      </c>
      <c r="Q43" s="30" t="s">
        <v>29</v>
      </c>
      <c r="R43" s="120" t="s">
        <v>29</v>
      </c>
      <c r="S43" s="30" t="s">
        <v>29</v>
      </c>
      <c r="T43" s="121" t="s">
        <v>29</v>
      </c>
    </row>
    <row r="44" spans="1:20" x14ac:dyDescent="0.25">
      <c r="A44" s="175"/>
      <c r="B44" s="7" t="s">
        <v>95</v>
      </c>
      <c r="C44" s="78">
        <v>499</v>
      </c>
      <c r="D44" s="32">
        <v>439</v>
      </c>
      <c r="E44" s="27">
        <v>0.87975951903807614</v>
      </c>
      <c r="F44" s="32">
        <v>389</v>
      </c>
      <c r="G44" s="27">
        <v>0.77955911823647295</v>
      </c>
      <c r="H44" s="33">
        <v>2.887816091954023</v>
      </c>
      <c r="I44" s="119" t="s">
        <v>29</v>
      </c>
      <c r="J44" s="120" t="s">
        <v>29</v>
      </c>
      <c r="K44" s="30" t="s">
        <v>29</v>
      </c>
      <c r="L44" s="120" t="s">
        <v>29</v>
      </c>
      <c r="M44" s="30" t="s">
        <v>29</v>
      </c>
      <c r="N44" s="121" t="s">
        <v>29</v>
      </c>
      <c r="O44" s="119" t="s">
        <v>29</v>
      </c>
      <c r="P44" s="120" t="s">
        <v>29</v>
      </c>
      <c r="Q44" s="30" t="s">
        <v>29</v>
      </c>
      <c r="R44" s="120" t="s">
        <v>29</v>
      </c>
      <c r="S44" s="30" t="s">
        <v>29</v>
      </c>
      <c r="T44" s="121" t="s">
        <v>29</v>
      </c>
    </row>
    <row r="45" spans="1:20" s="71" customFormat="1" x14ac:dyDescent="0.25">
      <c r="A45" s="176"/>
      <c r="B45" s="53" t="s">
        <v>27</v>
      </c>
      <c r="C45" s="79">
        <f>IFERROR(SUM(C40:C44), "--")</f>
        <v>2640</v>
      </c>
      <c r="D45" s="67">
        <f>IFERROR(SUM(D40:D44), "--")</f>
        <v>2279</v>
      </c>
      <c r="E45" s="68">
        <f>IFERROR(D45/C45, "--")</f>
        <v>0.86325757575757578</v>
      </c>
      <c r="F45" s="67">
        <f>IFERROR(SUM(F40:F44), "--")</f>
        <v>2003</v>
      </c>
      <c r="G45" s="68">
        <f>IFERROR(F45/C45, "--")</f>
        <v>0.75871212121212117</v>
      </c>
      <c r="H45" s="70" t="s">
        <v>29</v>
      </c>
      <c r="I45" s="79">
        <f>IFERROR(SUM(I40:I44), "--")</f>
        <v>0</v>
      </c>
      <c r="J45" s="67">
        <f>IFERROR(SUM(J40:J44), "--")</f>
        <v>0</v>
      </c>
      <c r="K45" s="68" t="str">
        <f>IFERROR(J45/I45, "--")</f>
        <v>--</v>
      </c>
      <c r="L45" s="67">
        <f>IFERROR(SUM(L40:L44), "--")</f>
        <v>0</v>
      </c>
      <c r="M45" s="68" t="str">
        <f>IFERROR(L45/I45, "--")</f>
        <v>--</v>
      </c>
      <c r="N45" s="70" t="s">
        <v>29</v>
      </c>
      <c r="O45" s="79">
        <f>IFERROR(SUM(O40:O44), "--")</f>
        <v>0</v>
      </c>
      <c r="P45" s="67">
        <f>IFERROR(SUM(P40:P44), "--")</f>
        <v>0</v>
      </c>
      <c r="Q45" s="68" t="str">
        <f>IFERROR(P45/O45, "--")</f>
        <v>--</v>
      </c>
      <c r="R45" s="67">
        <f>IFERROR(SUM(R40:R44), "--")</f>
        <v>0</v>
      </c>
      <c r="S45" s="68" t="str">
        <f>IFERROR(R45/O45, "--")</f>
        <v>--</v>
      </c>
      <c r="T45" s="70" t="s">
        <v>29</v>
      </c>
    </row>
    <row r="46" spans="1:20" ht="15" customHeight="1" x14ac:dyDescent="0.25">
      <c r="A46" s="156" t="s">
        <v>38</v>
      </c>
      <c r="B46" s="34" t="s">
        <v>91</v>
      </c>
      <c r="C46" s="83">
        <v>99</v>
      </c>
      <c r="D46" s="35">
        <v>77</v>
      </c>
      <c r="E46" s="58">
        <v>0.77777777777777779</v>
      </c>
      <c r="F46" s="35">
        <v>68</v>
      </c>
      <c r="G46" s="58">
        <v>0.68686868686868685</v>
      </c>
      <c r="H46" s="36">
        <v>2.8870129870129873</v>
      </c>
      <c r="I46" s="83" t="s">
        <v>29</v>
      </c>
      <c r="J46" s="37" t="s">
        <v>29</v>
      </c>
      <c r="K46" s="91" t="s">
        <v>29</v>
      </c>
      <c r="L46" s="37" t="s">
        <v>29</v>
      </c>
      <c r="M46" s="91" t="s">
        <v>29</v>
      </c>
      <c r="N46" s="90" t="s">
        <v>29</v>
      </c>
      <c r="O46" s="83" t="s">
        <v>29</v>
      </c>
      <c r="P46" s="37" t="s">
        <v>29</v>
      </c>
      <c r="Q46" s="91" t="s">
        <v>29</v>
      </c>
      <c r="R46" s="37" t="s">
        <v>29</v>
      </c>
      <c r="S46" s="91" t="s">
        <v>29</v>
      </c>
      <c r="T46" s="90" t="s">
        <v>29</v>
      </c>
    </row>
    <row r="47" spans="1:20" x14ac:dyDescent="0.25">
      <c r="A47" s="157"/>
      <c r="B47" s="34" t="s">
        <v>92</v>
      </c>
      <c r="C47" s="80">
        <v>112</v>
      </c>
      <c r="D47" s="35">
        <v>93</v>
      </c>
      <c r="E47" s="58">
        <v>0.8303571428571429</v>
      </c>
      <c r="F47" s="35">
        <v>74</v>
      </c>
      <c r="G47" s="58">
        <v>0.6607142857142857</v>
      </c>
      <c r="H47" s="36">
        <v>2.5793478260869565</v>
      </c>
      <c r="I47" s="83" t="s">
        <v>29</v>
      </c>
      <c r="J47" s="37" t="s">
        <v>29</v>
      </c>
      <c r="K47" s="91" t="s">
        <v>29</v>
      </c>
      <c r="L47" s="37" t="s">
        <v>29</v>
      </c>
      <c r="M47" s="91" t="s">
        <v>29</v>
      </c>
      <c r="N47" s="90" t="s">
        <v>29</v>
      </c>
      <c r="O47" s="83" t="s">
        <v>29</v>
      </c>
      <c r="P47" s="37" t="s">
        <v>29</v>
      </c>
      <c r="Q47" s="91" t="s">
        <v>29</v>
      </c>
      <c r="R47" s="37" t="s">
        <v>29</v>
      </c>
      <c r="S47" s="91" t="s">
        <v>29</v>
      </c>
      <c r="T47" s="90" t="s">
        <v>29</v>
      </c>
    </row>
    <row r="48" spans="1:20" x14ac:dyDescent="0.25">
      <c r="A48" s="157"/>
      <c r="B48" s="34" t="s">
        <v>93</v>
      </c>
      <c r="C48" s="80">
        <v>114</v>
      </c>
      <c r="D48" s="35">
        <v>81</v>
      </c>
      <c r="E48" s="58">
        <v>0.71052631578947367</v>
      </c>
      <c r="F48" s="35">
        <v>75</v>
      </c>
      <c r="G48" s="58">
        <v>0.65789473684210531</v>
      </c>
      <c r="H48" s="36">
        <v>3.0246913580246915</v>
      </c>
      <c r="I48" s="83" t="s">
        <v>29</v>
      </c>
      <c r="J48" s="37" t="s">
        <v>29</v>
      </c>
      <c r="K48" s="91" t="s">
        <v>29</v>
      </c>
      <c r="L48" s="37" t="s">
        <v>29</v>
      </c>
      <c r="M48" s="91" t="s">
        <v>29</v>
      </c>
      <c r="N48" s="90" t="s">
        <v>29</v>
      </c>
      <c r="O48" s="83" t="s">
        <v>29</v>
      </c>
      <c r="P48" s="37" t="s">
        <v>29</v>
      </c>
      <c r="Q48" s="91" t="s">
        <v>29</v>
      </c>
      <c r="R48" s="37" t="s">
        <v>29</v>
      </c>
      <c r="S48" s="91" t="s">
        <v>29</v>
      </c>
      <c r="T48" s="90" t="s">
        <v>29</v>
      </c>
    </row>
    <row r="49" spans="1:20" x14ac:dyDescent="0.25">
      <c r="A49" s="157"/>
      <c r="B49" s="34" t="s">
        <v>94</v>
      </c>
      <c r="C49" s="80">
        <v>97</v>
      </c>
      <c r="D49" s="35">
        <v>86</v>
      </c>
      <c r="E49" s="58">
        <v>0.88659793814432986</v>
      </c>
      <c r="F49" s="35">
        <v>79</v>
      </c>
      <c r="G49" s="58">
        <v>0.81443298969072164</v>
      </c>
      <c r="H49" s="36">
        <v>2.8670588235294119</v>
      </c>
      <c r="I49" s="83" t="s">
        <v>29</v>
      </c>
      <c r="J49" s="37" t="s">
        <v>29</v>
      </c>
      <c r="K49" s="91" t="s">
        <v>29</v>
      </c>
      <c r="L49" s="37" t="s">
        <v>29</v>
      </c>
      <c r="M49" s="91" t="s">
        <v>29</v>
      </c>
      <c r="N49" s="90" t="s">
        <v>29</v>
      </c>
      <c r="O49" s="83" t="s">
        <v>29</v>
      </c>
      <c r="P49" s="37" t="s">
        <v>29</v>
      </c>
      <c r="Q49" s="91" t="s">
        <v>29</v>
      </c>
      <c r="R49" s="37" t="s">
        <v>29</v>
      </c>
      <c r="S49" s="91" t="s">
        <v>29</v>
      </c>
      <c r="T49" s="90" t="s">
        <v>29</v>
      </c>
    </row>
    <row r="50" spans="1:20" x14ac:dyDescent="0.25">
      <c r="A50" s="157"/>
      <c r="B50" s="34" t="s">
        <v>95</v>
      </c>
      <c r="C50" s="80">
        <v>111</v>
      </c>
      <c r="D50" s="35">
        <v>93</v>
      </c>
      <c r="E50" s="58">
        <v>0.83783783783783783</v>
      </c>
      <c r="F50" s="35">
        <v>74</v>
      </c>
      <c r="G50" s="58">
        <v>0.66666666666666663</v>
      </c>
      <c r="H50" s="36">
        <v>2.6129032258064515</v>
      </c>
      <c r="I50" s="83" t="s">
        <v>29</v>
      </c>
      <c r="J50" s="37" t="s">
        <v>29</v>
      </c>
      <c r="K50" s="91" t="s">
        <v>29</v>
      </c>
      <c r="L50" s="37" t="s">
        <v>29</v>
      </c>
      <c r="M50" s="91" t="s">
        <v>29</v>
      </c>
      <c r="N50" s="90" t="s">
        <v>29</v>
      </c>
      <c r="O50" s="83" t="s">
        <v>29</v>
      </c>
      <c r="P50" s="37" t="s">
        <v>29</v>
      </c>
      <c r="Q50" s="91" t="s">
        <v>29</v>
      </c>
      <c r="R50" s="37" t="s">
        <v>29</v>
      </c>
      <c r="S50" s="91" t="s">
        <v>29</v>
      </c>
      <c r="T50" s="90" t="s">
        <v>29</v>
      </c>
    </row>
    <row r="51" spans="1:20" s="71" customFormat="1" x14ac:dyDescent="0.25">
      <c r="A51" s="158"/>
      <c r="B51" s="72" t="s">
        <v>27</v>
      </c>
      <c r="C51" s="81">
        <f>IFERROR(SUM(C46:C50), "--")</f>
        <v>533</v>
      </c>
      <c r="D51" s="73">
        <f>IFERROR(SUM(D46:D50), "--")</f>
        <v>430</v>
      </c>
      <c r="E51" s="74">
        <f>IFERROR(D51/C51, "--")</f>
        <v>0.80675422138836772</v>
      </c>
      <c r="F51" s="73">
        <f>IFERROR(SUM(F46:F50), "--")</f>
        <v>370</v>
      </c>
      <c r="G51" s="74">
        <f>IFERROR(F51/C51, "--")</f>
        <v>0.69418386491557227</v>
      </c>
      <c r="H51" s="75" t="s">
        <v>29</v>
      </c>
      <c r="I51" s="81">
        <f>IFERROR(SUM(I46:I50), "--")</f>
        <v>0</v>
      </c>
      <c r="J51" s="73">
        <f>IFERROR(SUM(J46:J50), "--")</f>
        <v>0</v>
      </c>
      <c r="K51" s="74" t="str">
        <f>IFERROR(J51/I51, "--")</f>
        <v>--</v>
      </c>
      <c r="L51" s="73">
        <f>IFERROR(SUM(L46:L50), "--")</f>
        <v>0</v>
      </c>
      <c r="M51" s="74" t="str">
        <f>IFERROR(L51/I51, "--")</f>
        <v>--</v>
      </c>
      <c r="N51" s="75" t="s">
        <v>29</v>
      </c>
      <c r="O51" s="81">
        <f>IFERROR(SUM(O46:O50), "--")</f>
        <v>0</v>
      </c>
      <c r="P51" s="73">
        <f>IFERROR(SUM(P46:P50), "--")</f>
        <v>0</v>
      </c>
      <c r="Q51" s="74" t="str">
        <f>IFERROR(P51/O51, "--")</f>
        <v>--</v>
      </c>
      <c r="R51" s="73">
        <f>IFERROR(SUM(R46:R50), "--")</f>
        <v>0</v>
      </c>
      <c r="S51" s="74" t="str">
        <f>IFERROR(R51/O51, "--")</f>
        <v>--</v>
      </c>
      <c r="T51" s="75" t="s">
        <v>29</v>
      </c>
    </row>
    <row r="52" spans="1:20" ht="15" customHeight="1" x14ac:dyDescent="0.25">
      <c r="A52" s="174" t="s">
        <v>39</v>
      </c>
      <c r="B52" s="76" t="s">
        <v>91</v>
      </c>
      <c r="C52" s="78">
        <v>14</v>
      </c>
      <c r="D52" s="32">
        <v>10</v>
      </c>
      <c r="E52" s="27">
        <v>0.7142857142857143</v>
      </c>
      <c r="F52" s="32">
        <v>10</v>
      </c>
      <c r="G52" s="27">
        <v>0.7142857142857143</v>
      </c>
      <c r="H52" s="33">
        <v>3.4</v>
      </c>
      <c r="I52" s="119" t="s">
        <v>29</v>
      </c>
      <c r="J52" s="120" t="s">
        <v>29</v>
      </c>
      <c r="K52" s="30" t="s">
        <v>29</v>
      </c>
      <c r="L52" s="120" t="s">
        <v>29</v>
      </c>
      <c r="M52" s="30" t="s">
        <v>29</v>
      </c>
      <c r="N52" s="121" t="s">
        <v>29</v>
      </c>
      <c r="O52" s="119" t="s">
        <v>29</v>
      </c>
      <c r="P52" s="120" t="s">
        <v>29</v>
      </c>
      <c r="Q52" s="30" t="s">
        <v>29</v>
      </c>
      <c r="R52" s="120" t="s">
        <v>29</v>
      </c>
      <c r="S52" s="30" t="s">
        <v>29</v>
      </c>
      <c r="T52" s="121" t="s">
        <v>29</v>
      </c>
    </row>
    <row r="53" spans="1:20" x14ac:dyDescent="0.25">
      <c r="A53" s="175"/>
      <c r="B53" s="76" t="s">
        <v>92</v>
      </c>
      <c r="C53" s="78">
        <v>7</v>
      </c>
      <c r="D53" s="32">
        <v>6</v>
      </c>
      <c r="E53" s="27">
        <v>0.8571428571428571</v>
      </c>
      <c r="F53" s="32">
        <v>5</v>
      </c>
      <c r="G53" s="27">
        <v>0.7142857142857143</v>
      </c>
      <c r="H53" s="33">
        <v>2.8333333333333335</v>
      </c>
      <c r="I53" s="119" t="s">
        <v>29</v>
      </c>
      <c r="J53" s="120" t="s">
        <v>29</v>
      </c>
      <c r="K53" s="30" t="s">
        <v>29</v>
      </c>
      <c r="L53" s="120" t="s">
        <v>29</v>
      </c>
      <c r="M53" s="30" t="s">
        <v>29</v>
      </c>
      <c r="N53" s="121" t="s">
        <v>29</v>
      </c>
      <c r="O53" s="119" t="s">
        <v>29</v>
      </c>
      <c r="P53" s="120" t="s">
        <v>29</v>
      </c>
      <c r="Q53" s="30" t="s">
        <v>29</v>
      </c>
      <c r="R53" s="120" t="s">
        <v>29</v>
      </c>
      <c r="S53" s="30" t="s">
        <v>29</v>
      </c>
      <c r="T53" s="121" t="s">
        <v>29</v>
      </c>
    </row>
    <row r="54" spans="1:20" x14ac:dyDescent="0.25">
      <c r="A54" s="175"/>
      <c r="B54" s="76" t="s">
        <v>93</v>
      </c>
      <c r="C54" s="78">
        <v>10</v>
      </c>
      <c r="D54" s="32">
        <v>10</v>
      </c>
      <c r="E54" s="27">
        <v>1</v>
      </c>
      <c r="F54" s="32">
        <v>9</v>
      </c>
      <c r="G54" s="27">
        <v>0.9</v>
      </c>
      <c r="H54" s="33">
        <v>3</v>
      </c>
      <c r="I54" s="119" t="s">
        <v>29</v>
      </c>
      <c r="J54" s="120" t="s">
        <v>29</v>
      </c>
      <c r="K54" s="30" t="s">
        <v>29</v>
      </c>
      <c r="L54" s="120" t="s">
        <v>29</v>
      </c>
      <c r="M54" s="30" t="s">
        <v>29</v>
      </c>
      <c r="N54" s="121" t="s">
        <v>29</v>
      </c>
      <c r="O54" s="119" t="s">
        <v>29</v>
      </c>
      <c r="P54" s="120" t="s">
        <v>29</v>
      </c>
      <c r="Q54" s="30" t="s">
        <v>29</v>
      </c>
      <c r="R54" s="120" t="s">
        <v>29</v>
      </c>
      <c r="S54" s="30" t="s">
        <v>29</v>
      </c>
      <c r="T54" s="121" t="s">
        <v>29</v>
      </c>
    </row>
    <row r="55" spans="1:20" x14ac:dyDescent="0.25">
      <c r="A55" s="175"/>
      <c r="B55" s="76" t="s">
        <v>94</v>
      </c>
      <c r="C55" s="78">
        <v>5</v>
      </c>
      <c r="D55" s="32">
        <v>5</v>
      </c>
      <c r="E55" s="27">
        <v>1</v>
      </c>
      <c r="F55" s="32">
        <v>5</v>
      </c>
      <c r="G55" s="27">
        <v>1</v>
      </c>
      <c r="H55" s="33">
        <v>2.6</v>
      </c>
      <c r="I55" s="119" t="s">
        <v>29</v>
      </c>
      <c r="J55" s="120" t="s">
        <v>29</v>
      </c>
      <c r="K55" s="30" t="s">
        <v>29</v>
      </c>
      <c r="L55" s="120" t="s">
        <v>29</v>
      </c>
      <c r="M55" s="30" t="s">
        <v>29</v>
      </c>
      <c r="N55" s="121" t="s">
        <v>29</v>
      </c>
      <c r="O55" s="119" t="s">
        <v>29</v>
      </c>
      <c r="P55" s="120" t="s">
        <v>29</v>
      </c>
      <c r="Q55" s="30" t="s">
        <v>29</v>
      </c>
      <c r="R55" s="120" t="s">
        <v>29</v>
      </c>
      <c r="S55" s="30" t="s">
        <v>29</v>
      </c>
      <c r="T55" s="121" t="s">
        <v>29</v>
      </c>
    </row>
    <row r="56" spans="1:20" x14ac:dyDescent="0.25">
      <c r="A56" s="175"/>
      <c r="B56" s="76" t="s">
        <v>95</v>
      </c>
      <c r="C56" s="78">
        <v>6</v>
      </c>
      <c r="D56" s="32">
        <v>6</v>
      </c>
      <c r="E56" s="27">
        <v>1</v>
      </c>
      <c r="F56" s="32">
        <v>6</v>
      </c>
      <c r="G56" s="27">
        <v>1</v>
      </c>
      <c r="H56" s="33">
        <v>3.5</v>
      </c>
      <c r="I56" s="119" t="s">
        <v>29</v>
      </c>
      <c r="J56" s="120" t="s">
        <v>29</v>
      </c>
      <c r="K56" s="30" t="s">
        <v>29</v>
      </c>
      <c r="L56" s="120" t="s">
        <v>29</v>
      </c>
      <c r="M56" s="30" t="s">
        <v>29</v>
      </c>
      <c r="N56" s="121" t="s">
        <v>29</v>
      </c>
      <c r="O56" s="119" t="s">
        <v>29</v>
      </c>
      <c r="P56" s="120" t="s">
        <v>29</v>
      </c>
      <c r="Q56" s="30" t="s">
        <v>29</v>
      </c>
      <c r="R56" s="120" t="s">
        <v>29</v>
      </c>
      <c r="S56" s="30" t="s">
        <v>29</v>
      </c>
      <c r="T56" s="121" t="s">
        <v>29</v>
      </c>
    </row>
    <row r="57" spans="1:20" s="71" customFormat="1" x14ac:dyDescent="0.25">
      <c r="A57" s="176"/>
      <c r="B57" s="77" t="s">
        <v>27</v>
      </c>
      <c r="C57" s="82">
        <f>IFERROR(SUM(C52:C56), "--")</f>
        <v>42</v>
      </c>
      <c r="D57" s="77">
        <f>IFERROR(SUM(D52:D56), "--")</f>
        <v>37</v>
      </c>
      <c r="E57" s="68">
        <f>IFERROR(D57/C57, "--")</f>
        <v>0.88095238095238093</v>
      </c>
      <c r="F57" s="77">
        <f>IFERROR(SUM(F52:F56), "--")</f>
        <v>35</v>
      </c>
      <c r="G57" s="68">
        <f>IFERROR(F57/C57, "--")</f>
        <v>0.83333333333333337</v>
      </c>
      <c r="H57" s="70" t="s">
        <v>29</v>
      </c>
      <c r="I57" s="79">
        <f>IFERROR(SUM(I52:I56), "--")</f>
        <v>0</v>
      </c>
      <c r="J57" s="67">
        <f>IFERROR(SUM(J52:J56), "--")</f>
        <v>0</v>
      </c>
      <c r="K57" s="68" t="str">
        <f>IFERROR(J57/I57, "--")</f>
        <v>--</v>
      </c>
      <c r="L57" s="67">
        <f>IFERROR(SUM(L52:L56), "--")</f>
        <v>0</v>
      </c>
      <c r="M57" s="68" t="str">
        <f>IFERROR(L57/I57, "--")</f>
        <v>--</v>
      </c>
      <c r="N57" s="70" t="s">
        <v>29</v>
      </c>
      <c r="O57" s="79">
        <f>IFERROR(SUM(O52:O56), "--")</f>
        <v>0</v>
      </c>
      <c r="P57" s="67">
        <f>IFERROR(SUM(P52:P56), "--")</f>
        <v>0</v>
      </c>
      <c r="Q57" s="68" t="str">
        <f>IFERROR(P57/O57, "--")</f>
        <v>--</v>
      </c>
      <c r="R57" s="67">
        <f>IFERROR(SUM(R52:R56), "--")</f>
        <v>0</v>
      </c>
      <c r="S57" s="68" t="str">
        <f>IFERROR(R57/O57, "--")</f>
        <v>--</v>
      </c>
      <c r="T57" s="70"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4" t="s">
        <v>103</v>
      </c>
      <c r="B1" s="145"/>
      <c r="C1" s="145"/>
      <c r="D1" s="145"/>
      <c r="E1" s="145"/>
      <c r="F1" s="145"/>
      <c r="G1" s="145"/>
      <c r="H1" s="145"/>
      <c r="I1" s="145"/>
      <c r="J1" s="145"/>
      <c r="K1" s="145"/>
    </row>
    <row r="2" spans="1:11" s="39" customFormat="1" ht="45" x14ac:dyDescent="0.25">
      <c r="A2" s="52" t="s">
        <v>1</v>
      </c>
      <c r="B2" s="64" t="s">
        <v>30</v>
      </c>
      <c r="C2" s="64" t="s">
        <v>31</v>
      </c>
      <c r="D2" s="64" t="s">
        <v>83</v>
      </c>
      <c r="E2" s="64" t="s">
        <v>86</v>
      </c>
      <c r="F2" s="64" t="s">
        <v>89</v>
      </c>
      <c r="G2" s="64" t="s">
        <v>32</v>
      </c>
      <c r="H2" s="64" t="s">
        <v>85</v>
      </c>
      <c r="I2" s="64" t="s">
        <v>46</v>
      </c>
      <c r="J2" s="64" t="s">
        <v>33</v>
      </c>
      <c r="K2" s="64" t="s">
        <v>34</v>
      </c>
    </row>
    <row r="3" spans="1:11" x14ac:dyDescent="0.25">
      <c r="A3" s="20" t="s">
        <v>91</v>
      </c>
      <c r="B3" s="42">
        <v>29</v>
      </c>
      <c r="C3" s="43">
        <v>4735.4999669999997</v>
      </c>
      <c r="D3" s="44">
        <v>594.38935195180113</v>
      </c>
      <c r="E3" s="43">
        <v>157.8499989</v>
      </c>
      <c r="F3" s="43">
        <v>7.9669999999999996</v>
      </c>
      <c r="G3" s="45">
        <v>5.3999999999999995</v>
      </c>
      <c r="H3" s="44">
        <v>19.812978398393373</v>
      </c>
      <c r="I3" s="42">
        <v>1109</v>
      </c>
      <c r="J3" s="42">
        <v>1204</v>
      </c>
      <c r="K3" s="46">
        <v>0.92109634551495012</v>
      </c>
    </row>
    <row r="4" spans="1:11" x14ac:dyDescent="0.25">
      <c r="A4" s="20" t="s">
        <v>92</v>
      </c>
      <c r="B4" s="42">
        <v>36</v>
      </c>
      <c r="C4" s="43">
        <v>5932.6999649999998</v>
      </c>
      <c r="D4" s="44">
        <v>607.4416092436544</v>
      </c>
      <c r="E4" s="43">
        <v>197.7566655</v>
      </c>
      <c r="F4" s="43">
        <v>9.7667000000000002</v>
      </c>
      <c r="G4" s="45">
        <v>7.3407</v>
      </c>
      <c r="H4" s="44">
        <v>20.248053641455147</v>
      </c>
      <c r="I4" s="42">
        <v>1383</v>
      </c>
      <c r="J4" s="42">
        <v>1468</v>
      </c>
      <c r="K4" s="46">
        <v>0.94209809264305178</v>
      </c>
    </row>
    <row r="5" spans="1:11" x14ac:dyDescent="0.25">
      <c r="A5" s="20" t="s">
        <v>93</v>
      </c>
      <c r="B5" s="42">
        <v>36</v>
      </c>
      <c r="C5" s="43">
        <v>5820.9999390000003</v>
      </c>
      <c r="D5" s="44">
        <v>591.96208218927313</v>
      </c>
      <c r="E5" s="43">
        <v>194.03333130000001</v>
      </c>
      <c r="F5" s="43">
        <v>9.8334000000000028</v>
      </c>
      <c r="G5" s="45">
        <v>7.1230000000000029</v>
      </c>
      <c r="H5" s="44">
        <v>19.732069406309105</v>
      </c>
      <c r="I5" s="42">
        <v>1339</v>
      </c>
      <c r="J5" s="42">
        <v>1468</v>
      </c>
      <c r="K5" s="46">
        <v>0.91212534059945505</v>
      </c>
    </row>
    <row r="6" spans="1:11" x14ac:dyDescent="0.25">
      <c r="A6" s="20" t="s">
        <v>94</v>
      </c>
      <c r="B6" s="42">
        <v>40</v>
      </c>
      <c r="C6" s="43">
        <v>5923.5596639999994</v>
      </c>
      <c r="D6" s="47">
        <v>554.46390325177367</v>
      </c>
      <c r="E6" s="45">
        <v>197.45198879999998</v>
      </c>
      <c r="F6" s="45">
        <v>10.683400000000002</v>
      </c>
      <c r="G6" s="45">
        <v>8.5667000000000026</v>
      </c>
      <c r="H6" s="47">
        <v>18.482130108392454</v>
      </c>
      <c r="I6" s="42">
        <v>1337</v>
      </c>
      <c r="J6" s="42">
        <v>1462</v>
      </c>
      <c r="K6" s="46">
        <v>0.914500683994528</v>
      </c>
    </row>
    <row r="7" spans="1:11" x14ac:dyDescent="0.25">
      <c r="A7" s="20" t="s">
        <v>95</v>
      </c>
      <c r="B7" s="42">
        <v>40</v>
      </c>
      <c r="C7" s="43">
        <v>5850.1281840000001</v>
      </c>
      <c r="D7" s="44">
        <v>552.76453540450132</v>
      </c>
      <c r="E7" s="43">
        <v>195.0042728</v>
      </c>
      <c r="F7" s="43">
        <v>10.583400000000001</v>
      </c>
      <c r="G7" s="45">
        <v>8.3167000000000009</v>
      </c>
      <c r="H7" s="44">
        <v>18.425484513483376</v>
      </c>
      <c r="I7" s="42">
        <v>1296</v>
      </c>
      <c r="J7" s="42">
        <v>1419</v>
      </c>
      <c r="K7" s="46">
        <v>0.91331923890063427</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2019-11-26T00:04:51Z</dcterms:modified>
</cp:coreProperties>
</file>